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24q671\Box Sync\PBB 231 Lab Documents\Malt\Handouts\"/>
    </mc:Choice>
  </mc:AlternateContent>
  <bookViews>
    <workbookView xWindow="0" yWindow="0" windowWidth="14370" windowHeight="7980"/>
  </bookViews>
  <sheets>
    <sheet name="Tab 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8" i="1" l="1"/>
  <c r="AP59" i="1"/>
  <c r="AP61" i="1"/>
  <c r="AR33" i="1"/>
  <c r="AP60" i="1"/>
  <c r="AQ33" i="1"/>
  <c r="AM58" i="1"/>
  <c r="AM59" i="1"/>
  <c r="AM61" i="1"/>
  <c r="AO33" i="1"/>
  <c r="AM60" i="1"/>
  <c r="AN33" i="1"/>
  <c r="AJ58" i="1"/>
  <c r="AJ59" i="1"/>
  <c r="AJ61" i="1"/>
  <c r="AL33" i="1"/>
  <c r="AJ60" i="1"/>
  <c r="AK33" i="1"/>
  <c r="AC58" i="1"/>
  <c r="AC59" i="1"/>
  <c r="AC61" i="1"/>
  <c r="AE33" i="1"/>
  <c r="AC60" i="1"/>
  <c r="AD33" i="1"/>
  <c r="Z58" i="1"/>
  <c r="Z59" i="1"/>
  <c r="Z61" i="1"/>
  <c r="AB33" i="1"/>
  <c r="Z60" i="1"/>
  <c r="AA33" i="1"/>
  <c r="W58" i="1"/>
  <c r="W59" i="1"/>
  <c r="W61" i="1"/>
  <c r="Y33" i="1"/>
  <c r="W60" i="1"/>
  <c r="X33" i="1"/>
  <c r="T58" i="1"/>
  <c r="T59" i="1"/>
  <c r="T61" i="1"/>
  <c r="V33" i="1"/>
  <c r="T60" i="1"/>
  <c r="U33" i="1"/>
  <c r="Q58" i="1"/>
  <c r="Q59" i="1"/>
  <c r="Q61" i="1"/>
  <c r="S33" i="1"/>
  <c r="Q60" i="1"/>
  <c r="R33" i="1"/>
  <c r="N58" i="1"/>
  <c r="N59" i="1"/>
  <c r="N61" i="1"/>
  <c r="P33" i="1"/>
  <c r="N60" i="1"/>
  <c r="O33" i="1"/>
  <c r="K58" i="1"/>
  <c r="K59" i="1"/>
  <c r="K61" i="1"/>
  <c r="M33" i="1"/>
  <c r="K60" i="1"/>
  <c r="L33" i="1"/>
  <c r="H58" i="1"/>
  <c r="H59" i="1"/>
  <c r="H61" i="1"/>
  <c r="J33" i="1"/>
  <c r="H60" i="1"/>
  <c r="I33" i="1"/>
  <c r="E58" i="1"/>
  <c r="E59" i="1"/>
  <c r="E61" i="1"/>
  <c r="G33" i="1"/>
  <c r="E60" i="1"/>
  <c r="F33" i="1"/>
  <c r="AR32" i="1"/>
  <c r="AQ32" i="1"/>
  <c r="AO32" i="1"/>
  <c r="AN32" i="1"/>
  <c r="AL32" i="1"/>
  <c r="AK32" i="1"/>
  <c r="AE32" i="1"/>
  <c r="AD32" i="1"/>
  <c r="AB32" i="1"/>
  <c r="AA32" i="1"/>
  <c r="Y32" i="1"/>
  <c r="X32" i="1"/>
  <c r="V32" i="1"/>
  <c r="U32" i="1"/>
  <c r="S32" i="1"/>
  <c r="R32" i="1"/>
  <c r="P32" i="1"/>
  <c r="O32" i="1"/>
  <c r="M32" i="1"/>
  <c r="L32" i="1"/>
  <c r="J32" i="1"/>
  <c r="I32" i="1"/>
  <c r="G32" i="1"/>
  <c r="F32" i="1"/>
  <c r="AR31" i="1"/>
  <c r="AQ31" i="1"/>
  <c r="AO31" i="1"/>
  <c r="AN31" i="1"/>
  <c r="AL31" i="1"/>
  <c r="AK31" i="1"/>
  <c r="AE31" i="1"/>
  <c r="AD31" i="1"/>
  <c r="AB31" i="1"/>
  <c r="AA31" i="1"/>
  <c r="Y31" i="1"/>
  <c r="X31" i="1"/>
  <c r="V31" i="1"/>
  <c r="U31" i="1"/>
  <c r="S31" i="1"/>
  <c r="R31" i="1"/>
  <c r="P31" i="1"/>
  <c r="O31" i="1"/>
  <c r="M31" i="1"/>
  <c r="L31" i="1"/>
  <c r="J31" i="1"/>
  <c r="I31" i="1"/>
  <c r="G31" i="1"/>
  <c r="F31" i="1"/>
  <c r="AR30" i="1"/>
  <c r="AQ30" i="1"/>
  <c r="AO30" i="1"/>
  <c r="AN30" i="1"/>
  <c r="AL30" i="1"/>
  <c r="AK30" i="1"/>
  <c r="AE30" i="1"/>
  <c r="AD30" i="1"/>
  <c r="AB30" i="1"/>
  <c r="AA30" i="1"/>
  <c r="Y30" i="1"/>
  <c r="X30" i="1"/>
  <c r="V30" i="1"/>
  <c r="U30" i="1"/>
  <c r="S30" i="1"/>
  <c r="R30" i="1"/>
  <c r="P30" i="1"/>
  <c r="O30" i="1"/>
  <c r="M30" i="1"/>
  <c r="L30" i="1"/>
  <c r="J30" i="1"/>
  <c r="I30" i="1"/>
  <c r="G30" i="1"/>
  <c r="F30" i="1"/>
  <c r="AR29" i="1"/>
  <c r="AQ29" i="1"/>
  <c r="AO29" i="1"/>
  <c r="AN29" i="1"/>
  <c r="AL29" i="1"/>
  <c r="AK29" i="1"/>
  <c r="AE29" i="1"/>
  <c r="AD29" i="1"/>
  <c r="AB29" i="1"/>
  <c r="AA29" i="1"/>
  <c r="Y29" i="1"/>
  <c r="X29" i="1"/>
  <c r="V29" i="1"/>
  <c r="U29" i="1"/>
  <c r="S29" i="1"/>
  <c r="R29" i="1"/>
  <c r="P29" i="1"/>
  <c r="O29" i="1"/>
  <c r="M29" i="1"/>
  <c r="L29" i="1"/>
  <c r="J29" i="1"/>
  <c r="I29" i="1"/>
  <c r="G29" i="1"/>
  <c r="F29" i="1"/>
  <c r="AR28" i="1"/>
  <c r="AQ28" i="1"/>
  <c r="AO28" i="1"/>
  <c r="AN28" i="1"/>
  <c r="AL28" i="1"/>
  <c r="AK28" i="1"/>
  <c r="AE28" i="1"/>
  <c r="AD28" i="1"/>
  <c r="AB28" i="1"/>
  <c r="AA28" i="1"/>
  <c r="Y28" i="1"/>
  <c r="X28" i="1"/>
  <c r="V28" i="1"/>
  <c r="U28" i="1"/>
  <c r="S28" i="1"/>
  <c r="R28" i="1"/>
  <c r="P28" i="1"/>
  <c r="O28" i="1"/>
  <c r="M28" i="1"/>
  <c r="L28" i="1"/>
  <c r="J28" i="1"/>
  <c r="I28" i="1"/>
  <c r="G28" i="1"/>
  <c r="F28" i="1"/>
  <c r="AR27" i="1"/>
  <c r="AQ27" i="1"/>
  <c r="AO27" i="1"/>
  <c r="AN27" i="1"/>
  <c r="AL27" i="1"/>
  <c r="AK27" i="1"/>
  <c r="AE27" i="1"/>
  <c r="AD27" i="1"/>
  <c r="AB27" i="1"/>
  <c r="AA27" i="1"/>
  <c r="Y27" i="1"/>
  <c r="X27" i="1"/>
  <c r="V27" i="1"/>
  <c r="U27" i="1"/>
  <c r="S27" i="1"/>
  <c r="R27" i="1"/>
  <c r="P27" i="1"/>
  <c r="O27" i="1"/>
  <c r="M27" i="1"/>
  <c r="L27" i="1"/>
  <c r="J27" i="1"/>
  <c r="I27" i="1"/>
  <c r="G27" i="1"/>
  <c r="F27" i="1"/>
  <c r="AR26" i="1"/>
  <c r="AQ26" i="1"/>
  <c r="AO26" i="1"/>
  <c r="AN26" i="1"/>
  <c r="AL26" i="1"/>
  <c r="AK26" i="1"/>
  <c r="AE26" i="1"/>
  <c r="AD26" i="1"/>
  <c r="AB26" i="1"/>
  <c r="AA26" i="1"/>
  <c r="Y26" i="1"/>
  <c r="X26" i="1"/>
  <c r="V26" i="1"/>
  <c r="U26" i="1"/>
  <c r="S26" i="1"/>
  <c r="R26" i="1"/>
  <c r="P26" i="1"/>
  <c r="O26" i="1"/>
  <c r="M26" i="1"/>
  <c r="L26" i="1"/>
  <c r="J26" i="1"/>
  <c r="I26" i="1"/>
  <c r="G26" i="1"/>
  <c r="F26" i="1"/>
  <c r="AR25" i="1"/>
  <c r="AQ25" i="1"/>
  <c r="AO25" i="1"/>
  <c r="AN25" i="1"/>
  <c r="AL25" i="1"/>
  <c r="AK25" i="1"/>
  <c r="AE25" i="1"/>
  <c r="AD25" i="1"/>
  <c r="AB25" i="1"/>
  <c r="AA25" i="1"/>
  <c r="Y25" i="1"/>
  <c r="X25" i="1"/>
  <c r="V25" i="1"/>
  <c r="U25" i="1"/>
  <c r="S25" i="1"/>
  <c r="R25" i="1"/>
  <c r="P25" i="1"/>
  <c r="O25" i="1"/>
  <c r="M25" i="1"/>
  <c r="L25" i="1"/>
  <c r="J25" i="1"/>
  <c r="I25" i="1"/>
  <c r="G25" i="1"/>
  <c r="F25" i="1"/>
  <c r="AR24" i="1"/>
  <c r="AQ24" i="1"/>
  <c r="AO24" i="1"/>
  <c r="AN24" i="1"/>
  <c r="AL24" i="1"/>
  <c r="AK24" i="1"/>
  <c r="AE24" i="1"/>
  <c r="AD24" i="1"/>
  <c r="AB24" i="1"/>
  <c r="AA24" i="1"/>
  <c r="Y24" i="1"/>
  <c r="X24" i="1"/>
  <c r="V24" i="1"/>
  <c r="U24" i="1"/>
  <c r="S24" i="1"/>
  <c r="R24" i="1"/>
  <c r="P24" i="1"/>
  <c r="O24" i="1"/>
  <c r="M24" i="1"/>
  <c r="L24" i="1"/>
  <c r="J24" i="1"/>
  <c r="I24" i="1"/>
  <c r="G24" i="1"/>
  <c r="F24" i="1"/>
  <c r="AR23" i="1"/>
  <c r="AQ23" i="1"/>
  <c r="AO23" i="1"/>
  <c r="AN23" i="1"/>
  <c r="AL23" i="1"/>
  <c r="AK23" i="1"/>
  <c r="AE23" i="1"/>
  <c r="AD23" i="1"/>
  <c r="AB23" i="1"/>
  <c r="AA23" i="1"/>
  <c r="Y23" i="1"/>
  <c r="X23" i="1"/>
  <c r="V23" i="1"/>
  <c r="U23" i="1"/>
  <c r="S23" i="1"/>
  <c r="R23" i="1"/>
  <c r="P23" i="1"/>
  <c r="O23" i="1"/>
  <c r="M23" i="1"/>
  <c r="L23" i="1"/>
  <c r="J23" i="1"/>
  <c r="I23" i="1"/>
  <c r="G23" i="1"/>
  <c r="F23" i="1"/>
  <c r="AR22" i="1"/>
  <c r="AQ22" i="1"/>
  <c r="AO22" i="1"/>
  <c r="AN22" i="1"/>
  <c r="AL22" i="1"/>
  <c r="AK22" i="1"/>
  <c r="AE22" i="1"/>
  <c r="AD22" i="1"/>
  <c r="AB22" i="1"/>
  <c r="AA22" i="1"/>
  <c r="Y22" i="1"/>
  <c r="X22" i="1"/>
  <c r="V22" i="1"/>
  <c r="U22" i="1"/>
  <c r="S22" i="1"/>
  <c r="R22" i="1"/>
  <c r="P22" i="1"/>
  <c r="O22" i="1"/>
  <c r="M22" i="1"/>
  <c r="L22" i="1"/>
  <c r="J22" i="1"/>
  <c r="I22" i="1"/>
  <c r="G22" i="1"/>
  <c r="F22" i="1"/>
  <c r="AR21" i="1"/>
  <c r="AQ21" i="1"/>
  <c r="AO21" i="1"/>
  <c r="AN21" i="1"/>
  <c r="AL21" i="1"/>
  <c r="AK21" i="1"/>
  <c r="AE21" i="1"/>
  <c r="AD21" i="1"/>
  <c r="AB21" i="1"/>
  <c r="AA21" i="1"/>
  <c r="Y21" i="1"/>
  <c r="X21" i="1"/>
  <c r="V21" i="1"/>
  <c r="U21" i="1"/>
  <c r="S21" i="1"/>
  <c r="R21" i="1"/>
  <c r="P21" i="1"/>
  <c r="O21" i="1"/>
  <c r="M21" i="1"/>
  <c r="L21" i="1"/>
  <c r="J21" i="1"/>
  <c r="I21" i="1"/>
  <c r="G21" i="1"/>
  <c r="F21" i="1"/>
  <c r="AR20" i="1"/>
  <c r="AQ20" i="1"/>
  <c r="AO20" i="1"/>
  <c r="AN20" i="1"/>
  <c r="AL20" i="1"/>
  <c r="AK20" i="1"/>
  <c r="AE20" i="1"/>
  <c r="AD20" i="1"/>
  <c r="AB20" i="1"/>
  <c r="AA20" i="1"/>
  <c r="Y20" i="1"/>
  <c r="X20" i="1"/>
  <c r="V20" i="1"/>
  <c r="U20" i="1"/>
  <c r="S20" i="1"/>
  <c r="R20" i="1"/>
  <c r="P20" i="1"/>
  <c r="O20" i="1"/>
  <c r="M20" i="1"/>
  <c r="L20" i="1"/>
  <c r="J20" i="1"/>
  <c r="I20" i="1"/>
  <c r="G20" i="1"/>
  <c r="F20" i="1"/>
  <c r="AR19" i="1"/>
  <c r="AQ19" i="1"/>
  <c r="AO19" i="1"/>
  <c r="AN19" i="1"/>
  <c r="AL19" i="1"/>
  <c r="AK19" i="1"/>
  <c r="AE19" i="1"/>
  <c r="AD19" i="1"/>
  <c r="AB19" i="1"/>
  <c r="AA19" i="1"/>
  <c r="Y19" i="1"/>
  <c r="X19" i="1"/>
  <c r="V19" i="1"/>
  <c r="U19" i="1"/>
  <c r="S19" i="1"/>
  <c r="R19" i="1"/>
  <c r="P19" i="1"/>
  <c r="O19" i="1"/>
  <c r="M19" i="1"/>
  <c r="L19" i="1"/>
  <c r="J19" i="1"/>
  <c r="I19" i="1"/>
  <c r="G19" i="1"/>
  <c r="F19" i="1"/>
  <c r="AR18" i="1"/>
  <c r="AQ18" i="1"/>
  <c r="AO18" i="1"/>
  <c r="AN18" i="1"/>
  <c r="AL18" i="1"/>
  <c r="AK18" i="1"/>
  <c r="AE18" i="1"/>
  <c r="AD18" i="1"/>
  <c r="AB18" i="1"/>
  <c r="AA18" i="1"/>
  <c r="Y18" i="1"/>
  <c r="X18" i="1"/>
  <c r="V18" i="1"/>
  <c r="U18" i="1"/>
  <c r="S18" i="1"/>
  <c r="R18" i="1"/>
  <c r="P18" i="1"/>
  <c r="O18" i="1"/>
  <c r="M18" i="1"/>
  <c r="L18" i="1"/>
  <c r="J18" i="1"/>
  <c r="I18" i="1"/>
  <c r="G18" i="1"/>
  <c r="F18" i="1"/>
  <c r="AR17" i="1"/>
  <c r="AQ17" i="1"/>
  <c r="AO17" i="1"/>
  <c r="AN17" i="1"/>
  <c r="AL17" i="1"/>
  <c r="AK17" i="1"/>
  <c r="AE17" i="1"/>
  <c r="AD17" i="1"/>
  <c r="AB17" i="1"/>
  <c r="AA17" i="1"/>
  <c r="Y17" i="1"/>
  <c r="X17" i="1"/>
  <c r="V17" i="1"/>
  <c r="U17" i="1"/>
  <c r="S17" i="1"/>
  <c r="R17" i="1"/>
  <c r="P17" i="1"/>
  <c r="O17" i="1"/>
  <c r="M17" i="1"/>
  <c r="L17" i="1"/>
  <c r="J17" i="1"/>
  <c r="I17" i="1"/>
  <c r="G17" i="1"/>
  <c r="F17" i="1"/>
  <c r="AR16" i="1"/>
  <c r="AQ16" i="1"/>
  <c r="AO16" i="1"/>
  <c r="AN16" i="1"/>
  <c r="AL16" i="1"/>
  <c r="AK16" i="1"/>
  <c r="AE16" i="1"/>
  <c r="AD16" i="1"/>
  <c r="AB16" i="1"/>
  <c r="AA16" i="1"/>
  <c r="Y16" i="1"/>
  <c r="X16" i="1"/>
  <c r="V16" i="1"/>
  <c r="U16" i="1"/>
  <c r="S16" i="1"/>
  <c r="R16" i="1"/>
  <c r="P16" i="1"/>
  <c r="O16" i="1"/>
  <c r="M16" i="1"/>
  <c r="L16" i="1"/>
  <c r="J16" i="1"/>
  <c r="I16" i="1"/>
  <c r="G16" i="1"/>
  <c r="F16" i="1"/>
  <c r="AR15" i="1"/>
  <c r="AQ15" i="1"/>
  <c r="AO15" i="1"/>
  <c r="AN15" i="1"/>
  <c r="AL15" i="1"/>
  <c r="AK15" i="1"/>
  <c r="AE15" i="1"/>
  <c r="AD15" i="1"/>
  <c r="AB15" i="1"/>
  <c r="AA15" i="1"/>
  <c r="Y15" i="1"/>
  <c r="X15" i="1"/>
  <c r="V15" i="1"/>
  <c r="U15" i="1"/>
  <c r="S15" i="1"/>
  <c r="R15" i="1"/>
  <c r="P15" i="1"/>
  <c r="O15" i="1"/>
  <c r="M15" i="1"/>
  <c r="L15" i="1"/>
  <c r="J15" i="1"/>
  <c r="I15" i="1"/>
  <c r="G15" i="1"/>
  <c r="F15" i="1"/>
  <c r="AR14" i="1"/>
  <c r="AQ14" i="1"/>
  <c r="AO14" i="1"/>
  <c r="AN14" i="1"/>
  <c r="AL14" i="1"/>
  <c r="AK14" i="1"/>
  <c r="AE14" i="1"/>
  <c r="AD14" i="1"/>
  <c r="AB14" i="1"/>
  <c r="AA14" i="1"/>
  <c r="Y14" i="1"/>
  <c r="X14" i="1"/>
  <c r="V14" i="1"/>
  <c r="U14" i="1"/>
  <c r="S14" i="1"/>
  <c r="R14" i="1"/>
  <c r="P14" i="1"/>
  <c r="O14" i="1"/>
  <c r="M14" i="1"/>
  <c r="L14" i="1"/>
  <c r="J14" i="1"/>
  <c r="I14" i="1"/>
  <c r="G14" i="1"/>
  <c r="F14" i="1"/>
  <c r="AR13" i="1"/>
  <c r="AQ13" i="1"/>
  <c r="AO13" i="1"/>
  <c r="AN13" i="1"/>
  <c r="AL13" i="1"/>
  <c r="AK13" i="1"/>
  <c r="AE13" i="1"/>
  <c r="AD13" i="1"/>
  <c r="AB13" i="1"/>
  <c r="AA13" i="1"/>
  <c r="Y13" i="1"/>
  <c r="X13" i="1"/>
  <c r="V13" i="1"/>
  <c r="U13" i="1"/>
  <c r="S13" i="1"/>
  <c r="R13" i="1"/>
  <c r="P13" i="1"/>
  <c r="O13" i="1"/>
  <c r="M13" i="1"/>
  <c r="L13" i="1"/>
  <c r="J13" i="1"/>
  <c r="I13" i="1"/>
  <c r="G13" i="1"/>
  <c r="F13" i="1"/>
  <c r="AR12" i="1"/>
  <c r="AQ12" i="1"/>
  <c r="AO12" i="1"/>
  <c r="AN12" i="1"/>
  <c r="AL12" i="1"/>
  <c r="AK12" i="1"/>
  <c r="AE12" i="1"/>
  <c r="AD12" i="1"/>
  <c r="AB12" i="1"/>
  <c r="AA12" i="1"/>
  <c r="Y12" i="1"/>
  <c r="X12" i="1"/>
  <c r="V12" i="1"/>
  <c r="U12" i="1"/>
  <c r="S12" i="1"/>
  <c r="R12" i="1"/>
  <c r="P12" i="1"/>
  <c r="O12" i="1"/>
  <c r="M12" i="1"/>
  <c r="L12" i="1"/>
  <c r="J12" i="1"/>
  <c r="I12" i="1"/>
  <c r="G12" i="1"/>
  <c r="F12" i="1"/>
  <c r="AR11" i="1"/>
  <c r="AQ11" i="1"/>
  <c r="AO11" i="1"/>
  <c r="AN11" i="1"/>
  <c r="AL11" i="1"/>
  <c r="AK11" i="1"/>
  <c r="AE11" i="1"/>
  <c r="AD11" i="1"/>
  <c r="AB11" i="1"/>
  <c r="AA11" i="1"/>
  <c r="Y11" i="1"/>
  <c r="X11" i="1"/>
  <c r="V11" i="1"/>
  <c r="U11" i="1"/>
  <c r="S11" i="1"/>
  <c r="R11" i="1"/>
  <c r="P11" i="1"/>
  <c r="O11" i="1"/>
  <c r="M11" i="1"/>
  <c r="L11" i="1"/>
  <c r="J11" i="1"/>
  <c r="I11" i="1"/>
  <c r="G11" i="1"/>
  <c r="F11" i="1"/>
  <c r="AR10" i="1"/>
  <c r="AQ10" i="1"/>
  <c r="AO10" i="1"/>
  <c r="AN10" i="1"/>
  <c r="AL10" i="1"/>
  <c r="AK10" i="1"/>
  <c r="AE10" i="1"/>
  <c r="AD10" i="1"/>
  <c r="AB10" i="1"/>
  <c r="AA10" i="1"/>
  <c r="Y10" i="1"/>
  <c r="X10" i="1"/>
  <c r="V10" i="1"/>
  <c r="U10" i="1"/>
  <c r="S10" i="1"/>
  <c r="R10" i="1"/>
  <c r="P10" i="1"/>
  <c r="O10" i="1"/>
  <c r="M10" i="1"/>
  <c r="L10" i="1"/>
  <c r="J10" i="1"/>
  <c r="I10" i="1"/>
  <c r="G10" i="1"/>
  <c r="F10" i="1"/>
  <c r="AR45" i="1"/>
  <c r="AQ45" i="1"/>
  <c r="AO45" i="1"/>
  <c r="AN45" i="1"/>
  <c r="AL45" i="1"/>
  <c r="AK45" i="1"/>
  <c r="AE45" i="1"/>
  <c r="AD45" i="1"/>
  <c r="AB45" i="1"/>
  <c r="AA45" i="1"/>
  <c r="Y45" i="1"/>
  <c r="X45" i="1"/>
  <c r="V45" i="1"/>
  <c r="U45" i="1"/>
  <c r="S45" i="1"/>
  <c r="R45" i="1"/>
  <c r="P45" i="1"/>
  <c r="O45" i="1"/>
  <c r="M45" i="1"/>
  <c r="L45" i="1"/>
  <c r="J45" i="1"/>
  <c r="I45" i="1"/>
  <c r="G45" i="1"/>
  <c r="F45" i="1"/>
  <c r="AR44" i="1"/>
  <c r="AQ44" i="1"/>
  <c r="AO44" i="1"/>
  <c r="AN44" i="1"/>
  <c r="AL44" i="1"/>
  <c r="AK44" i="1"/>
  <c r="AE44" i="1"/>
  <c r="AD44" i="1"/>
  <c r="AB44" i="1"/>
  <c r="AA44" i="1"/>
  <c r="Y44" i="1"/>
  <c r="X44" i="1"/>
  <c r="V44" i="1"/>
  <c r="U44" i="1"/>
  <c r="S44" i="1"/>
  <c r="R44" i="1"/>
  <c r="P44" i="1"/>
  <c r="O44" i="1"/>
  <c r="M44" i="1"/>
  <c r="L44" i="1"/>
  <c r="J44" i="1"/>
  <c r="I44" i="1"/>
  <c r="G44" i="1"/>
  <c r="F44" i="1"/>
  <c r="AR43" i="1"/>
  <c r="AQ43" i="1"/>
  <c r="AO43" i="1"/>
  <c r="AN43" i="1"/>
  <c r="AL43" i="1"/>
  <c r="AK43" i="1"/>
  <c r="AE43" i="1"/>
  <c r="AD43" i="1"/>
  <c r="AB43" i="1"/>
  <c r="AA43" i="1"/>
  <c r="Y43" i="1"/>
  <c r="X43" i="1"/>
  <c r="V43" i="1"/>
  <c r="U43" i="1"/>
  <c r="S43" i="1"/>
  <c r="R43" i="1"/>
  <c r="P43" i="1"/>
  <c r="O43" i="1"/>
  <c r="M43" i="1"/>
  <c r="L43" i="1"/>
  <c r="J43" i="1"/>
  <c r="I43" i="1"/>
  <c r="G43" i="1"/>
  <c r="F43" i="1"/>
  <c r="AR42" i="1"/>
  <c r="AQ42" i="1"/>
  <c r="AO42" i="1"/>
  <c r="AN42" i="1"/>
  <c r="AL42" i="1"/>
  <c r="AK42" i="1"/>
  <c r="AE42" i="1"/>
  <c r="AD42" i="1"/>
  <c r="AB42" i="1"/>
  <c r="AA42" i="1"/>
  <c r="Y42" i="1"/>
  <c r="X42" i="1"/>
  <c r="V42" i="1"/>
  <c r="U42" i="1"/>
  <c r="S42" i="1"/>
  <c r="R42" i="1"/>
  <c r="P42" i="1"/>
  <c r="O42" i="1"/>
  <c r="M42" i="1"/>
  <c r="L42" i="1"/>
  <c r="J42" i="1"/>
  <c r="I42" i="1"/>
  <c r="G42" i="1"/>
  <c r="F42" i="1"/>
  <c r="AR41" i="1"/>
  <c r="AQ41" i="1"/>
  <c r="AO41" i="1"/>
  <c r="AN41" i="1"/>
  <c r="AL41" i="1"/>
  <c r="AK41" i="1"/>
  <c r="AE41" i="1"/>
  <c r="AD41" i="1"/>
  <c r="AB41" i="1"/>
  <c r="AA41" i="1"/>
  <c r="Y41" i="1"/>
  <c r="X41" i="1"/>
  <c r="V41" i="1"/>
  <c r="U41" i="1"/>
  <c r="S41" i="1"/>
  <c r="R41" i="1"/>
  <c r="P41" i="1"/>
  <c r="O41" i="1"/>
  <c r="M41" i="1"/>
  <c r="L41" i="1"/>
  <c r="J41" i="1"/>
  <c r="I41" i="1"/>
  <c r="G41" i="1"/>
  <c r="F41" i="1"/>
  <c r="AR40" i="1"/>
  <c r="AQ40" i="1"/>
  <c r="AO40" i="1"/>
  <c r="AN40" i="1"/>
  <c r="AL40" i="1"/>
  <c r="AK40" i="1"/>
  <c r="AE40" i="1"/>
  <c r="AD40" i="1"/>
  <c r="AB40" i="1"/>
  <c r="AA40" i="1"/>
  <c r="Y40" i="1"/>
  <c r="X40" i="1"/>
  <c r="V40" i="1"/>
  <c r="U40" i="1"/>
  <c r="S40" i="1"/>
  <c r="R40" i="1"/>
  <c r="P40" i="1"/>
  <c r="O40" i="1"/>
  <c r="M40" i="1"/>
  <c r="L40" i="1"/>
  <c r="J40" i="1"/>
  <c r="I40" i="1"/>
  <c r="G40" i="1"/>
  <c r="F40" i="1"/>
  <c r="AR39" i="1"/>
  <c r="AQ39" i="1"/>
  <c r="AO39" i="1"/>
  <c r="AN39" i="1"/>
  <c r="AL39" i="1"/>
  <c r="AK39" i="1"/>
  <c r="AE39" i="1"/>
  <c r="AD39" i="1"/>
  <c r="AB39" i="1"/>
  <c r="AA39" i="1"/>
  <c r="Y39" i="1"/>
  <c r="X39" i="1"/>
  <c r="V39" i="1"/>
  <c r="U39" i="1"/>
  <c r="S39" i="1"/>
  <c r="R39" i="1"/>
  <c r="P39" i="1"/>
  <c r="O39" i="1"/>
  <c r="M39" i="1"/>
  <c r="L39" i="1"/>
  <c r="J39" i="1"/>
  <c r="I39" i="1"/>
  <c r="G39" i="1"/>
  <c r="F39" i="1"/>
  <c r="AR38" i="1"/>
  <c r="AQ38" i="1"/>
  <c r="AO38" i="1"/>
  <c r="AN38" i="1"/>
  <c r="AL38" i="1"/>
  <c r="AK38" i="1"/>
  <c r="AE38" i="1"/>
  <c r="AD38" i="1"/>
  <c r="AB38" i="1"/>
  <c r="AA38" i="1"/>
  <c r="Y38" i="1"/>
  <c r="X38" i="1"/>
  <c r="V38" i="1"/>
  <c r="U38" i="1"/>
  <c r="S38" i="1"/>
  <c r="R38" i="1"/>
  <c r="P38" i="1"/>
  <c r="O38" i="1"/>
  <c r="M38" i="1"/>
  <c r="L38" i="1"/>
  <c r="J38" i="1"/>
  <c r="I38" i="1"/>
  <c r="G38" i="1"/>
  <c r="F38" i="1"/>
  <c r="AR37" i="1"/>
  <c r="AQ37" i="1"/>
  <c r="AO37" i="1"/>
  <c r="AN37" i="1"/>
  <c r="AL37" i="1"/>
  <c r="AK37" i="1"/>
  <c r="AE37" i="1"/>
  <c r="AD37" i="1"/>
  <c r="AB37" i="1"/>
  <c r="AA37" i="1"/>
  <c r="Y37" i="1"/>
  <c r="X37" i="1"/>
  <c r="V37" i="1"/>
  <c r="U37" i="1"/>
  <c r="S37" i="1"/>
  <c r="R37" i="1"/>
  <c r="P37" i="1"/>
  <c r="O37" i="1"/>
  <c r="M37" i="1"/>
  <c r="L37" i="1"/>
  <c r="J37" i="1"/>
  <c r="I37" i="1"/>
  <c r="G37" i="1"/>
  <c r="F37" i="1"/>
  <c r="AR36" i="1"/>
  <c r="AQ36" i="1"/>
  <c r="AO36" i="1"/>
  <c r="AN36" i="1"/>
  <c r="AL36" i="1"/>
  <c r="AK36" i="1"/>
  <c r="AE36" i="1"/>
  <c r="AD36" i="1"/>
  <c r="AB36" i="1"/>
  <c r="AA36" i="1"/>
  <c r="Y36" i="1"/>
  <c r="X36" i="1"/>
  <c r="V36" i="1"/>
  <c r="U36" i="1"/>
  <c r="S36" i="1"/>
  <c r="R36" i="1"/>
  <c r="P36" i="1"/>
  <c r="O36" i="1"/>
  <c r="M36" i="1"/>
  <c r="L36" i="1"/>
  <c r="J36" i="1"/>
  <c r="I36" i="1"/>
  <c r="G36" i="1"/>
  <c r="F36" i="1"/>
  <c r="AR35" i="1"/>
  <c r="AQ35" i="1"/>
  <c r="AO35" i="1"/>
  <c r="AN35" i="1"/>
  <c r="AL35" i="1"/>
  <c r="AK35" i="1"/>
  <c r="AE35" i="1"/>
  <c r="AD35" i="1"/>
  <c r="AB35" i="1"/>
  <c r="AA35" i="1"/>
  <c r="Y35" i="1"/>
  <c r="X35" i="1"/>
  <c r="V35" i="1"/>
  <c r="U35" i="1"/>
  <c r="S35" i="1"/>
  <c r="R35" i="1"/>
  <c r="P35" i="1"/>
  <c r="O35" i="1"/>
  <c r="M35" i="1"/>
  <c r="L35" i="1"/>
  <c r="J35" i="1"/>
  <c r="I35" i="1"/>
  <c r="G35" i="1"/>
  <c r="F35" i="1"/>
  <c r="AR34" i="1"/>
  <c r="AQ34" i="1"/>
  <c r="AO34" i="1"/>
  <c r="AN34" i="1"/>
  <c r="AL34" i="1"/>
  <c r="AK34" i="1"/>
  <c r="AE34" i="1"/>
  <c r="AD34" i="1"/>
  <c r="AB34" i="1"/>
  <c r="AA34" i="1"/>
  <c r="Y34" i="1"/>
  <c r="X34" i="1"/>
  <c r="V34" i="1"/>
  <c r="U34" i="1"/>
  <c r="S34" i="1"/>
  <c r="R34" i="1"/>
  <c r="P34" i="1"/>
  <c r="O34" i="1"/>
  <c r="M34" i="1"/>
  <c r="L34" i="1"/>
  <c r="J34" i="1"/>
  <c r="I34" i="1"/>
  <c r="G34" i="1"/>
  <c r="F34" i="1"/>
  <c r="AR51" i="1"/>
  <c r="AQ51" i="1"/>
  <c r="AO51" i="1"/>
  <c r="AN51" i="1"/>
  <c r="AL51" i="1"/>
  <c r="AK51" i="1"/>
  <c r="AE51" i="1"/>
  <c r="AD51" i="1"/>
  <c r="AB51" i="1"/>
  <c r="AA51" i="1"/>
  <c r="Y51" i="1"/>
  <c r="X51" i="1"/>
  <c r="V51" i="1"/>
  <c r="U51" i="1"/>
  <c r="S51" i="1"/>
  <c r="R51" i="1"/>
  <c r="P51" i="1"/>
  <c r="O51" i="1"/>
  <c r="M51" i="1"/>
  <c r="L51" i="1"/>
  <c r="J51" i="1"/>
  <c r="I51" i="1"/>
  <c r="G51" i="1"/>
  <c r="F51" i="1"/>
  <c r="AR50" i="1"/>
  <c r="AQ50" i="1"/>
  <c r="AO50" i="1"/>
  <c r="AN50" i="1"/>
  <c r="AL50" i="1"/>
  <c r="AK50" i="1"/>
  <c r="AE50" i="1"/>
  <c r="AD50" i="1"/>
  <c r="AB50" i="1"/>
  <c r="AA50" i="1"/>
  <c r="Y50" i="1"/>
  <c r="X50" i="1"/>
  <c r="V50" i="1"/>
  <c r="U50" i="1"/>
  <c r="S50" i="1"/>
  <c r="R50" i="1"/>
  <c r="P50" i="1"/>
  <c r="O50" i="1"/>
  <c r="M50" i="1"/>
  <c r="L50" i="1"/>
  <c r="J50" i="1"/>
  <c r="I50" i="1"/>
  <c r="G50" i="1"/>
  <c r="F50" i="1"/>
  <c r="AR49" i="1"/>
  <c r="AQ49" i="1"/>
  <c r="AO49" i="1"/>
  <c r="AN49" i="1"/>
  <c r="AL49" i="1"/>
  <c r="AK49" i="1"/>
  <c r="AE49" i="1"/>
  <c r="AD49" i="1"/>
  <c r="AB49" i="1"/>
  <c r="AA49" i="1"/>
  <c r="Y49" i="1"/>
  <c r="X49" i="1"/>
  <c r="V49" i="1"/>
  <c r="U49" i="1"/>
  <c r="S49" i="1"/>
  <c r="R49" i="1"/>
  <c r="P49" i="1"/>
  <c r="O49" i="1"/>
  <c r="M49" i="1"/>
  <c r="L49" i="1"/>
  <c r="J49" i="1"/>
  <c r="I49" i="1"/>
  <c r="G49" i="1"/>
  <c r="F49" i="1"/>
  <c r="AR48" i="1"/>
  <c r="AQ48" i="1"/>
  <c r="AO48" i="1"/>
  <c r="AN48" i="1"/>
  <c r="AL48" i="1"/>
  <c r="AK48" i="1"/>
  <c r="AE48" i="1"/>
  <c r="AD48" i="1"/>
  <c r="AB48" i="1"/>
  <c r="AA48" i="1"/>
  <c r="Y48" i="1"/>
  <c r="X48" i="1"/>
  <c r="V48" i="1"/>
  <c r="U48" i="1"/>
  <c r="S48" i="1"/>
  <c r="R48" i="1"/>
  <c r="P48" i="1"/>
  <c r="O48" i="1"/>
  <c r="M48" i="1"/>
  <c r="L48" i="1"/>
  <c r="J48" i="1"/>
  <c r="I48" i="1"/>
  <c r="G48" i="1"/>
  <c r="F48" i="1"/>
  <c r="AR47" i="1"/>
  <c r="AQ47" i="1"/>
  <c r="AO47" i="1"/>
  <c r="AN47" i="1"/>
  <c r="AL47" i="1"/>
  <c r="AK47" i="1"/>
  <c r="AE47" i="1"/>
  <c r="AD47" i="1"/>
  <c r="AB47" i="1"/>
  <c r="AA47" i="1"/>
  <c r="Y47" i="1"/>
  <c r="X47" i="1"/>
  <c r="V47" i="1"/>
  <c r="U47" i="1"/>
  <c r="S47" i="1"/>
  <c r="R47" i="1"/>
  <c r="P47" i="1"/>
  <c r="O47" i="1"/>
  <c r="M47" i="1"/>
  <c r="L47" i="1"/>
  <c r="J47" i="1"/>
  <c r="I47" i="1"/>
  <c r="G47" i="1"/>
  <c r="F47" i="1"/>
  <c r="AR46" i="1"/>
  <c r="AQ46" i="1"/>
  <c r="AO46" i="1"/>
  <c r="AN46" i="1"/>
  <c r="AL46" i="1"/>
  <c r="AK46" i="1"/>
  <c r="AE46" i="1"/>
  <c r="AD46" i="1"/>
  <c r="AB46" i="1"/>
  <c r="AA46" i="1"/>
  <c r="Y46" i="1"/>
  <c r="X46" i="1"/>
  <c r="V46" i="1"/>
  <c r="U46" i="1"/>
  <c r="S46" i="1"/>
  <c r="R46" i="1"/>
  <c r="P46" i="1"/>
  <c r="O46" i="1"/>
  <c r="M46" i="1"/>
  <c r="L46" i="1"/>
  <c r="J46" i="1"/>
  <c r="I46" i="1"/>
  <c r="G46" i="1"/>
  <c r="F46" i="1"/>
  <c r="F52" i="1"/>
  <c r="G52" i="1"/>
  <c r="I52" i="1"/>
  <c r="J52" i="1"/>
  <c r="L52" i="1"/>
  <c r="M52" i="1"/>
  <c r="O52" i="1"/>
  <c r="P52" i="1"/>
  <c r="R52" i="1"/>
  <c r="S52" i="1"/>
  <c r="U52" i="1"/>
  <c r="V52" i="1"/>
  <c r="X52" i="1"/>
  <c r="Y52" i="1"/>
  <c r="AA52" i="1"/>
  <c r="AB52" i="1"/>
  <c r="AD52" i="1"/>
  <c r="AE52" i="1"/>
  <c r="AK52" i="1"/>
  <c r="AL52" i="1"/>
  <c r="AN52" i="1"/>
  <c r="AO52" i="1"/>
  <c r="AQ52" i="1"/>
  <c r="AR52" i="1"/>
  <c r="F53" i="1"/>
  <c r="G53" i="1"/>
  <c r="I53" i="1"/>
  <c r="J53" i="1"/>
  <c r="L53" i="1"/>
  <c r="M53" i="1"/>
  <c r="O53" i="1"/>
  <c r="P53" i="1"/>
  <c r="R53" i="1"/>
  <c r="S53" i="1"/>
  <c r="U53" i="1"/>
  <c r="V53" i="1"/>
  <c r="X53" i="1"/>
  <c r="Y53" i="1"/>
  <c r="AA53" i="1"/>
  <c r="AB53" i="1"/>
  <c r="AD53" i="1"/>
  <c r="AE53" i="1"/>
  <c r="AK53" i="1"/>
  <c r="AL53" i="1"/>
  <c r="AN53" i="1"/>
  <c r="AO53" i="1"/>
  <c r="AQ53" i="1"/>
  <c r="AR53" i="1"/>
  <c r="F54" i="1"/>
  <c r="G54" i="1"/>
  <c r="I54" i="1"/>
  <c r="J54" i="1"/>
  <c r="L54" i="1"/>
  <c r="M54" i="1"/>
  <c r="O54" i="1"/>
  <c r="P54" i="1"/>
  <c r="R54" i="1"/>
  <c r="S54" i="1"/>
  <c r="U54" i="1"/>
  <c r="V54" i="1"/>
  <c r="X54" i="1"/>
  <c r="Y54" i="1"/>
  <c r="AA54" i="1"/>
  <c r="AB54" i="1"/>
  <c r="AD54" i="1"/>
  <c r="AE54" i="1"/>
  <c r="AK54" i="1"/>
  <c r="AL54" i="1"/>
  <c r="AN54" i="1"/>
  <c r="AO54" i="1"/>
  <c r="AQ54" i="1"/>
  <c r="AR54" i="1"/>
  <c r="F55" i="1"/>
  <c r="G55" i="1"/>
  <c r="I55" i="1"/>
  <c r="J55" i="1"/>
  <c r="L55" i="1"/>
  <c r="M55" i="1"/>
  <c r="O55" i="1"/>
  <c r="P55" i="1"/>
  <c r="R55" i="1"/>
  <c r="S55" i="1"/>
  <c r="U55" i="1"/>
  <c r="V55" i="1"/>
  <c r="X55" i="1"/>
  <c r="Y55" i="1"/>
  <c r="AA55" i="1"/>
  <c r="AB55" i="1"/>
  <c r="AD55" i="1"/>
  <c r="AE55" i="1"/>
  <c r="AK55" i="1"/>
  <c r="AL55" i="1"/>
  <c r="AN55" i="1"/>
  <c r="AO55" i="1"/>
  <c r="AQ55" i="1"/>
  <c r="AR55" i="1"/>
  <c r="F56" i="1"/>
  <c r="G56" i="1"/>
  <c r="I56" i="1"/>
  <c r="J56" i="1"/>
  <c r="L56" i="1"/>
  <c r="M56" i="1"/>
  <c r="O56" i="1"/>
  <c r="P56" i="1"/>
  <c r="R56" i="1"/>
  <c r="S56" i="1"/>
  <c r="U56" i="1"/>
  <c r="V56" i="1"/>
  <c r="X56" i="1"/>
  <c r="Y56" i="1"/>
  <c r="AA56" i="1"/>
  <c r="AB56" i="1"/>
  <c r="AD56" i="1"/>
  <c r="AE56" i="1"/>
  <c r="AK56" i="1"/>
  <c r="AL56" i="1"/>
  <c r="AN56" i="1"/>
  <c r="AO56" i="1"/>
  <c r="AQ56" i="1"/>
  <c r="AR56" i="1"/>
  <c r="F57" i="1"/>
  <c r="G57" i="1"/>
  <c r="I57" i="1"/>
  <c r="J57" i="1"/>
  <c r="L57" i="1"/>
  <c r="M57" i="1"/>
  <c r="O57" i="1"/>
  <c r="P57" i="1"/>
  <c r="R57" i="1"/>
  <c r="S57" i="1"/>
  <c r="U57" i="1"/>
  <c r="V57" i="1"/>
  <c r="X57" i="1"/>
  <c r="Y57" i="1"/>
  <c r="AA57" i="1"/>
  <c r="AB57" i="1"/>
  <c r="AD57" i="1"/>
  <c r="AE57" i="1"/>
  <c r="AK57" i="1"/>
  <c r="AL57" i="1"/>
  <c r="AN57" i="1"/>
  <c r="AO57" i="1"/>
  <c r="AQ57" i="1"/>
  <c r="AR57" i="1"/>
  <c r="M3" i="1"/>
  <c r="AL3" i="1"/>
  <c r="AL5" i="1"/>
  <c r="AL7" i="1"/>
  <c r="AL9" i="1"/>
  <c r="AL2" i="1"/>
  <c r="AL4" i="1"/>
  <c r="AL6" i="1"/>
  <c r="AL8" i="1"/>
  <c r="AB3" i="1"/>
  <c r="AO2" i="1"/>
  <c r="AO8" i="1"/>
  <c r="AO3" i="1"/>
  <c r="AO5" i="1"/>
  <c r="AO7" i="1"/>
  <c r="AO9" i="1"/>
  <c r="AO4" i="1"/>
  <c r="AO6" i="1"/>
  <c r="G2" i="1"/>
  <c r="J3" i="1"/>
  <c r="J6" i="1"/>
  <c r="M8" i="1"/>
  <c r="M6" i="1"/>
  <c r="M4" i="1"/>
  <c r="M2" i="1"/>
  <c r="M9" i="1"/>
  <c r="M7" i="1"/>
  <c r="M5" i="1"/>
  <c r="AB5" i="1"/>
  <c r="AD2" i="1"/>
  <c r="AD4" i="1"/>
  <c r="AD6" i="1"/>
  <c r="AD8" i="1"/>
  <c r="AD3" i="1"/>
  <c r="AD5" i="1"/>
  <c r="AD7" i="1"/>
  <c r="AD9" i="1"/>
  <c r="AE2" i="1"/>
  <c r="AE4" i="1"/>
  <c r="AE6" i="1"/>
  <c r="AE8" i="1"/>
  <c r="AE3" i="1"/>
  <c r="AE5" i="1"/>
  <c r="AE7" i="1"/>
  <c r="AE9" i="1"/>
  <c r="AB7" i="1"/>
  <c r="AB8" i="1"/>
  <c r="AB9" i="1"/>
  <c r="AB6" i="1"/>
  <c r="AB2" i="1"/>
  <c r="AB4" i="1"/>
  <c r="X3" i="1"/>
  <c r="X4" i="1"/>
  <c r="X8" i="1"/>
  <c r="X5" i="1"/>
  <c r="X7" i="1"/>
  <c r="X9" i="1"/>
  <c r="X2" i="1"/>
  <c r="X6" i="1"/>
  <c r="Y2" i="1"/>
  <c r="Y4" i="1"/>
  <c r="Y6" i="1"/>
  <c r="Y8" i="1"/>
  <c r="Y3" i="1"/>
  <c r="Y5" i="1"/>
  <c r="Y7" i="1"/>
  <c r="Y9" i="1"/>
  <c r="S3" i="1"/>
  <c r="S5" i="1"/>
  <c r="S7" i="1"/>
  <c r="S9" i="1"/>
  <c r="S2" i="1"/>
  <c r="S4" i="1"/>
  <c r="S6" i="1"/>
  <c r="S8" i="1"/>
  <c r="R4" i="1"/>
  <c r="R3" i="1"/>
  <c r="R5" i="1"/>
  <c r="R9" i="1"/>
  <c r="R2" i="1"/>
  <c r="R6" i="1"/>
  <c r="R8" i="1"/>
  <c r="R7" i="1"/>
  <c r="P3" i="1"/>
  <c r="P5" i="1"/>
  <c r="P7" i="1"/>
  <c r="P9" i="1"/>
  <c r="P2" i="1"/>
  <c r="P4" i="1"/>
  <c r="P6" i="1"/>
  <c r="P8" i="1"/>
  <c r="O2" i="1"/>
  <c r="O4" i="1"/>
  <c r="O8" i="1"/>
  <c r="O3" i="1"/>
  <c r="O5" i="1"/>
  <c r="O7" i="1"/>
  <c r="O9" i="1"/>
  <c r="O6" i="1"/>
  <c r="J5" i="1"/>
  <c r="J8" i="1"/>
  <c r="AK2" i="1"/>
  <c r="AK8" i="1"/>
  <c r="AK3" i="1"/>
  <c r="AK5" i="1"/>
  <c r="AK7" i="1"/>
  <c r="AK9" i="1"/>
  <c r="AK4" i="1"/>
  <c r="AK6" i="1"/>
  <c r="G9" i="1"/>
  <c r="J9" i="1"/>
  <c r="J4" i="1"/>
  <c r="G3" i="1"/>
  <c r="G5" i="1"/>
  <c r="G6" i="1"/>
  <c r="J7" i="1"/>
  <c r="J2" i="1"/>
  <c r="AR3" i="1"/>
  <c r="AR5" i="1"/>
  <c r="AR7" i="1"/>
  <c r="AR9" i="1"/>
  <c r="AR2" i="1"/>
  <c r="AR4" i="1"/>
  <c r="AR6" i="1"/>
  <c r="AR8" i="1"/>
  <c r="AQ2" i="1"/>
  <c r="AQ4" i="1"/>
  <c r="AQ6" i="1"/>
  <c r="AQ8" i="1"/>
  <c r="AQ3" i="1"/>
  <c r="AQ5" i="1"/>
  <c r="AQ7" i="1"/>
  <c r="AQ9" i="1"/>
  <c r="AN3" i="1"/>
  <c r="AN5" i="1"/>
  <c r="AN7" i="1"/>
  <c r="AN9" i="1"/>
  <c r="AN4" i="1"/>
  <c r="AN2" i="1"/>
  <c r="AN6" i="1"/>
  <c r="AN8" i="1"/>
  <c r="G8" i="1"/>
  <c r="G7" i="1"/>
  <c r="G4" i="1"/>
  <c r="I3" i="1"/>
  <c r="I5" i="1"/>
  <c r="I7" i="1"/>
  <c r="I9" i="1"/>
  <c r="I2" i="1"/>
  <c r="I6" i="1"/>
  <c r="I4" i="1"/>
  <c r="I8" i="1"/>
  <c r="F2" i="1"/>
  <c r="F4" i="1"/>
  <c r="F6" i="1"/>
  <c r="F8" i="1"/>
  <c r="F5" i="1"/>
  <c r="F3" i="1"/>
  <c r="F7" i="1"/>
  <c r="F9" i="1"/>
  <c r="L2" i="1"/>
  <c r="L3" i="1"/>
  <c r="L7" i="1"/>
  <c r="L9" i="1"/>
  <c r="L4" i="1"/>
  <c r="L6" i="1"/>
  <c r="L8" i="1"/>
  <c r="L5" i="1"/>
  <c r="AA2" i="1"/>
  <c r="AA4" i="1"/>
  <c r="AA6" i="1"/>
  <c r="AA8" i="1"/>
  <c r="AA5" i="1"/>
  <c r="AA3" i="1"/>
  <c r="AA7" i="1"/>
  <c r="AA9" i="1"/>
  <c r="V3" i="1"/>
  <c r="V5" i="1"/>
  <c r="V7" i="1"/>
  <c r="V4" i="1"/>
  <c r="V8" i="1"/>
  <c r="V9" i="1"/>
  <c r="V2" i="1"/>
  <c r="V6" i="1"/>
  <c r="U4" i="1"/>
  <c r="U3" i="1"/>
  <c r="U5" i="1"/>
  <c r="U7" i="1"/>
  <c r="U9" i="1"/>
  <c r="U2" i="1"/>
  <c r="U6" i="1"/>
  <c r="U8" i="1"/>
</calcChain>
</file>

<file path=xl/sharedStrings.xml><?xml version="1.0" encoding="utf-8"?>
<sst xmlns="http://schemas.openxmlformats.org/spreadsheetml/2006/main" count="97" uniqueCount="34">
  <si>
    <t>Date</t>
  </si>
  <si>
    <t>B-Glucan</t>
  </si>
  <si>
    <t>FAN</t>
  </si>
  <si>
    <t>AA</t>
  </si>
  <si>
    <t>DP</t>
  </si>
  <si>
    <t>S. Protein</t>
  </si>
  <si>
    <t>Mean</t>
  </si>
  <si>
    <t>SD</t>
  </si>
  <si>
    <t>Measurement #</t>
  </si>
  <si>
    <t>Min</t>
  </si>
  <si>
    <t>Max</t>
  </si>
  <si>
    <t>Moisture</t>
  </si>
  <si>
    <t>Color (Gallery)</t>
  </si>
  <si>
    <t xml:space="preserve"> CG
Extract</t>
  </si>
  <si>
    <t>FG
Extract</t>
  </si>
  <si>
    <t>Turbidity</t>
  </si>
  <si>
    <t>Sample Description</t>
  </si>
  <si>
    <t>Enzyme Time Test-30 min, Full</t>
  </si>
  <si>
    <r>
      <t xml:space="preserve">Enzyme Time Trial, </t>
    </r>
    <r>
      <rPr>
        <b/>
        <sz val="11"/>
        <color theme="1"/>
        <rFont val="Calibri"/>
        <family val="2"/>
        <scheme val="minor"/>
      </rPr>
      <t>150 Min</t>
    </r>
    <r>
      <rPr>
        <sz val="11"/>
        <color theme="1"/>
        <rFont val="Calibri"/>
        <family val="2"/>
        <scheme val="minor"/>
      </rPr>
      <t>, Full</t>
    </r>
  </si>
  <si>
    <t>Validation, 30 min, Full</t>
  </si>
  <si>
    <t>ME Testing</t>
  </si>
  <si>
    <t>Measure #</t>
  </si>
  <si>
    <t>Friability</t>
  </si>
  <si>
    <t>Malt Protein</t>
  </si>
  <si>
    <t>Example 1</t>
  </si>
  <si>
    <t>Example 2</t>
  </si>
  <si>
    <t>Example 3</t>
  </si>
  <si>
    <t>Example 4</t>
  </si>
  <si>
    <t>Example 5</t>
  </si>
  <si>
    <t>Example 6</t>
  </si>
  <si>
    <t>Example 7</t>
  </si>
  <si>
    <t>Example 8</t>
  </si>
  <si>
    <t>Min Allowance (-2* SD)</t>
  </si>
  <si>
    <t>Max Allowance (+2*SD)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</si>
</sst>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5"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2F8EE"/>
        <bgColor indexed="64"/>
      </patternFill>
    </fill>
    <fill>
      <patternFill patternType="solid">
        <fgColor theme="9" tint="0.39997558519241921"/>
        <bgColor indexed="64"/>
      </patternFill>
    </fill>
    <fill>
      <patternFill patternType="solid">
        <fgColor theme="0" tint="-0.499984740745262"/>
        <bgColor indexed="64"/>
      </patternFill>
    </fill>
  </fills>
  <borders count="3">
    <border>
      <left/>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62">
    <xf numFmtId="0" fontId="0" fillId="0" borderId="0" xfId="0"/>
    <xf numFmtId="2" fontId="0" fillId="0" borderId="0" xfId="0" applyNumberFormat="1"/>
    <xf numFmtId="0" fontId="0" fillId="2" borderId="0" xfId="0" applyFill="1"/>
    <xf numFmtId="0" fontId="0" fillId="0" borderId="0" xfId="0" applyAlignment="1">
      <alignment horizontal="center" vertical="center" wrapText="1"/>
    </xf>
    <xf numFmtId="0" fontId="0" fillId="0" borderId="0" xfId="0" applyAlignment="1">
      <alignment wrapText="1"/>
    </xf>
    <xf numFmtId="0" fontId="0" fillId="3" borderId="0" xfId="0" applyFont="1" applyFill="1" applyAlignment="1">
      <alignment horizontal="center" vertical="center" wrapText="1"/>
    </xf>
    <xf numFmtId="1" fontId="0" fillId="3" borderId="0" xfId="0" applyNumberFormat="1" applyFont="1" applyFill="1" applyAlignment="1">
      <alignment horizontal="center" vertical="center" wrapText="1"/>
    </xf>
    <xf numFmtId="14" fontId="0" fillId="3" borderId="0" xfId="0" applyNumberFormat="1" applyFont="1" applyFill="1"/>
    <xf numFmtId="1" fontId="0" fillId="3" borderId="0" xfId="0" applyNumberFormat="1" applyFont="1" applyFill="1"/>
    <xf numFmtId="0" fontId="0" fillId="3" borderId="0" xfId="0" applyFont="1" applyFill="1"/>
    <xf numFmtId="2" fontId="0" fillId="4" borderId="0" xfId="0" applyNumberFormat="1" applyFill="1"/>
    <xf numFmtId="0" fontId="0" fillId="4" borderId="0" xfId="0" applyFill="1"/>
    <xf numFmtId="0" fontId="0" fillId="4" borderId="0" xfId="0" applyFont="1" applyFill="1"/>
    <xf numFmtId="1" fontId="0" fillId="4" borderId="0" xfId="0" applyNumberFormat="1" applyFont="1" applyFill="1"/>
    <xf numFmtId="0" fontId="0" fillId="0" borderId="0" xfId="0" applyFill="1" applyAlignment="1">
      <alignment horizontal="center" vertical="center" wrapText="1"/>
    </xf>
    <xf numFmtId="0" fontId="0" fillId="0" borderId="0" xfId="0" applyFill="1"/>
    <xf numFmtId="164" fontId="0" fillId="4" borderId="0" xfId="0" applyNumberFormat="1" applyFill="1"/>
    <xf numFmtId="1" fontId="0" fillId="3" borderId="1" xfId="0" applyNumberFormat="1" applyFont="1" applyFill="1" applyBorder="1"/>
    <xf numFmtId="0" fontId="0" fillId="3" borderId="2" xfId="0" applyFont="1" applyFill="1" applyBorder="1" applyAlignment="1">
      <alignment horizontal="center"/>
    </xf>
    <xf numFmtId="14" fontId="0" fillId="3" borderId="0" xfId="0" applyNumberFormat="1" applyFont="1" applyFill="1" applyAlignment="1">
      <alignment horizontal="center"/>
    </xf>
    <xf numFmtId="0" fontId="0" fillId="3" borderId="0" xfId="0" applyFont="1" applyFill="1" applyAlignment="1">
      <alignment horizontal="center"/>
    </xf>
    <xf numFmtId="0" fontId="0" fillId="4" borderId="0" xfId="0" applyFont="1" applyFill="1" applyAlignment="1">
      <alignment horizontal="center"/>
    </xf>
    <xf numFmtId="0" fontId="0" fillId="3" borderId="0" xfId="0" applyFont="1" applyFill="1" applyBorder="1" applyAlignment="1">
      <alignment horizontal="center"/>
    </xf>
    <xf numFmtId="1" fontId="0" fillId="4" borderId="0" xfId="0" applyNumberFormat="1" applyFill="1"/>
    <xf numFmtId="1" fontId="2" fillId="3" borderId="1" xfId="0" applyNumberFormat="1" applyFont="1" applyFill="1" applyBorder="1" applyAlignment="1">
      <alignment horizontal="center" vertical="center" wrapText="1"/>
    </xf>
    <xf numFmtId="0" fontId="0" fillId="5" borderId="0" xfId="0" applyFont="1" applyFill="1"/>
    <xf numFmtId="2" fontId="0" fillId="5" borderId="0" xfId="0" applyNumberFormat="1" applyFill="1"/>
    <xf numFmtId="0" fontId="0" fillId="5" borderId="0" xfId="0" applyFill="1"/>
    <xf numFmtId="0" fontId="0" fillId="5" borderId="0" xfId="0" applyFont="1" applyFill="1" applyAlignment="1">
      <alignment horizontal="center"/>
    </xf>
    <xf numFmtId="1" fontId="0" fillId="5" borderId="0" xfId="0" applyNumberFormat="1" applyFont="1" applyFill="1"/>
    <xf numFmtId="0" fontId="0" fillId="6" borderId="0" xfId="0" applyFont="1" applyFill="1"/>
    <xf numFmtId="1" fontId="0" fillId="6" borderId="1" xfId="0" applyNumberFormat="1" applyFont="1" applyFill="1" applyBorder="1"/>
    <xf numFmtId="165" fontId="0" fillId="6" borderId="0" xfId="0" applyNumberFormat="1" applyFill="1"/>
    <xf numFmtId="0" fontId="0" fillId="6" borderId="0" xfId="0" applyFill="1"/>
    <xf numFmtId="2" fontId="0" fillId="6" borderId="0" xfId="0" applyNumberFormat="1" applyFill="1"/>
    <xf numFmtId="1" fontId="0" fillId="7" borderId="0" xfId="0" applyNumberFormat="1" applyFill="1" applyAlignment="1">
      <alignment horizontal="right"/>
    </xf>
    <xf numFmtId="0" fontId="3" fillId="7" borderId="0" xfId="0" applyFont="1" applyFill="1" applyAlignment="1">
      <alignment horizontal="center" vertical="center" textRotation="255" wrapText="1"/>
    </xf>
    <xf numFmtId="0" fontId="0" fillId="3" borderId="0" xfId="0" applyFont="1" applyFill="1" applyBorder="1"/>
    <xf numFmtId="1" fontId="0" fillId="3" borderId="0" xfId="0" applyNumberFormat="1" applyFont="1" applyFill="1" applyBorder="1"/>
    <xf numFmtId="0" fontId="0" fillId="0" borderId="0" xfId="0" applyBorder="1"/>
    <xf numFmtId="1" fontId="0" fillId="7" borderId="0" xfId="0" applyNumberFormat="1" applyFill="1" applyBorder="1" applyAlignment="1">
      <alignment horizontal="right"/>
    </xf>
    <xf numFmtId="14" fontId="0" fillId="3" borderId="0" xfId="0" applyNumberFormat="1" applyFont="1" applyFill="1" applyBorder="1"/>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xf>
    <xf numFmtId="0" fontId="0" fillId="3" borderId="1" xfId="0" applyFont="1" applyFill="1" applyBorder="1" applyAlignment="1">
      <alignment horizontal="center"/>
    </xf>
    <xf numFmtId="0" fontId="0" fillId="4" borderId="1" xfId="0" applyFont="1" applyFill="1" applyBorder="1" applyAlignment="1">
      <alignment horizontal="center"/>
    </xf>
    <xf numFmtId="0" fontId="0" fillId="5" borderId="1" xfId="0" applyFont="1" applyFill="1" applyBorder="1" applyAlignment="1">
      <alignment horizontal="center"/>
    </xf>
    <xf numFmtId="0" fontId="0" fillId="6" borderId="1" xfId="0" applyFont="1" applyFill="1" applyBorder="1" applyAlignment="1">
      <alignment horizontal="center"/>
    </xf>
    <xf numFmtId="0" fontId="0" fillId="4" borderId="1" xfId="0" applyFont="1" applyFill="1" applyBorder="1"/>
    <xf numFmtId="0" fontId="0" fillId="5" borderId="1" xfId="0" applyFont="1" applyFill="1" applyBorder="1"/>
    <xf numFmtId="1" fontId="2" fillId="7" borderId="0" xfId="0" applyNumberFormat="1" applyFont="1" applyFill="1" applyBorder="1" applyAlignment="1">
      <alignment horizontal="right"/>
    </xf>
    <xf numFmtId="2" fontId="2" fillId="4" borderId="0" xfId="0" applyNumberFormat="1" applyFont="1" applyFill="1"/>
    <xf numFmtId="2" fontId="2" fillId="5" borderId="0" xfId="0" applyNumberFormat="1" applyFont="1" applyFill="1"/>
    <xf numFmtId="165" fontId="2" fillId="6" borderId="0" xfId="0" applyNumberFormat="1" applyFont="1" applyFill="1"/>
    <xf numFmtId="164" fontId="4" fillId="0" borderId="0" xfId="0" applyNumberFormat="1" applyFont="1" applyFill="1"/>
    <xf numFmtId="0" fontId="4" fillId="0" borderId="0" xfId="0" applyFont="1" applyFill="1"/>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1" fontId="0" fillId="0" borderId="0" xfId="0" applyNumberFormat="1" applyAlignment="1">
      <alignment horizontal="center"/>
    </xf>
    <xf numFmtId="164" fontId="0" fillId="0" borderId="1" xfId="0" applyNumberFormat="1" applyBorder="1" applyAlignment="1">
      <alignment horizontal="center"/>
    </xf>
    <xf numFmtId="164" fontId="0" fillId="0" borderId="0" xfId="0" applyNumberFormat="1" applyFill="1" applyBorder="1" applyAlignment="1">
      <alignment horizontal="center"/>
    </xf>
  </cellXfs>
  <cellStyles count="1">
    <cellStyle name="Normal" xfId="0" builtinId="0"/>
  </cellStyles>
  <dxfs count="0"/>
  <tableStyles count="0" defaultTableStyle="TableStyleMedium2" defaultPivotStyle="PivotStyleLight16"/>
  <colors>
    <mruColors>
      <color rgb="FFF2F8EE"/>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FG Extract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1'!$E$2:$E$57</c:f>
              <c:numCache>
                <c:formatCode>General</c:formatCode>
                <c:ptCount val="15"/>
                <c:pt idx="0">
                  <c:v>80.7</c:v>
                </c:pt>
                <c:pt idx="1">
                  <c:v>80.599999999999994</c:v>
                </c:pt>
                <c:pt idx="2">
                  <c:v>78.7</c:v>
                </c:pt>
                <c:pt idx="3">
                  <c:v>80.400000000000006</c:v>
                </c:pt>
                <c:pt idx="4">
                  <c:v>80.400000000000006</c:v>
                </c:pt>
                <c:pt idx="5">
                  <c:v>79.400000000000006</c:v>
                </c:pt>
                <c:pt idx="6" formatCode="0.0">
                  <c:v>81.280678014691773</c:v>
                </c:pt>
                <c:pt idx="7" formatCode="0.0">
                  <c:v>80.900000000000006</c:v>
                </c:pt>
              </c:numCache>
            </c:numRef>
          </c:yVal>
          <c:smooth val="0"/>
        </c:ser>
        <c:dLbls>
          <c:showLegendKey val="0"/>
          <c:showVal val="0"/>
          <c:showCatName val="0"/>
          <c:showSerName val="0"/>
          <c:showPercent val="0"/>
          <c:showBubbleSize val="0"/>
        </c:dLbls>
        <c:axId val="931604736"/>
        <c:axId val="931604344"/>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1'!$F$2:$F$57</c:f>
              <c:numCache>
                <c:formatCode>0</c:formatCode>
                <c:ptCount val="15"/>
                <c:pt idx="0">
                  <c:v>78.613765504477257</c:v>
                </c:pt>
                <c:pt idx="1">
                  <c:v>78.613765504477257</c:v>
                </c:pt>
                <c:pt idx="2">
                  <c:v>78.613765504477257</c:v>
                </c:pt>
                <c:pt idx="3">
                  <c:v>78.613765504477257</c:v>
                </c:pt>
                <c:pt idx="4">
                  <c:v>78.613765504477257</c:v>
                </c:pt>
                <c:pt idx="5">
                  <c:v>78.613765504477257</c:v>
                </c:pt>
                <c:pt idx="6">
                  <c:v>78.613765504477257</c:v>
                </c:pt>
                <c:pt idx="7">
                  <c:v>78.613765504477257</c:v>
                </c:pt>
                <c:pt idx="8">
                  <c:v>78.613765504477257</c:v>
                </c:pt>
                <c:pt idx="9">
                  <c:v>78.613765504477257</c:v>
                </c:pt>
                <c:pt idx="10">
                  <c:v>78.613765504477257</c:v>
                </c:pt>
                <c:pt idx="11">
                  <c:v>78.613765504477257</c:v>
                </c:pt>
                <c:pt idx="12">
                  <c:v>78.613765504477257</c:v>
                </c:pt>
                <c:pt idx="13">
                  <c:v>78.613765504477257</c:v>
                </c:pt>
                <c:pt idx="14">
                  <c:v>78.613765504477257</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1'!$G$2:$G$57</c:f>
              <c:numCache>
                <c:formatCode>0</c:formatCode>
                <c:ptCount val="15"/>
                <c:pt idx="0">
                  <c:v>81.981403999195649</c:v>
                </c:pt>
                <c:pt idx="1">
                  <c:v>81.981403999195649</c:v>
                </c:pt>
                <c:pt idx="2">
                  <c:v>81.981403999195649</c:v>
                </c:pt>
                <c:pt idx="3">
                  <c:v>81.981403999195649</c:v>
                </c:pt>
                <c:pt idx="4">
                  <c:v>81.981403999195649</c:v>
                </c:pt>
                <c:pt idx="5">
                  <c:v>81.981403999195649</c:v>
                </c:pt>
                <c:pt idx="6">
                  <c:v>81.981403999195649</c:v>
                </c:pt>
                <c:pt idx="7">
                  <c:v>81.981403999195649</c:v>
                </c:pt>
                <c:pt idx="8">
                  <c:v>81.981403999195649</c:v>
                </c:pt>
                <c:pt idx="9">
                  <c:v>81.981403999195649</c:v>
                </c:pt>
                <c:pt idx="10">
                  <c:v>81.981403999195649</c:v>
                </c:pt>
                <c:pt idx="11">
                  <c:v>81.981403999195649</c:v>
                </c:pt>
                <c:pt idx="12">
                  <c:v>81.981403999195649</c:v>
                </c:pt>
                <c:pt idx="13">
                  <c:v>81.981403999195649</c:v>
                </c:pt>
                <c:pt idx="14">
                  <c:v>81.981403999195649</c:v>
                </c:pt>
              </c:numCache>
            </c:numRef>
          </c:yVal>
          <c:smooth val="1"/>
        </c:ser>
        <c:dLbls>
          <c:showLegendKey val="0"/>
          <c:showVal val="0"/>
          <c:showCatName val="0"/>
          <c:showSerName val="0"/>
          <c:showPercent val="0"/>
          <c:showBubbleSize val="0"/>
        </c:dLbls>
        <c:axId val="931604736"/>
        <c:axId val="931604344"/>
      </c:scatterChart>
      <c:valAx>
        <c:axId val="931604736"/>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4344"/>
        <c:crosses val="autoZero"/>
        <c:crossBetween val="midCat"/>
        <c:majorUnit val="1"/>
      </c:valAx>
      <c:valAx>
        <c:axId val="931604344"/>
        <c:scaling>
          <c:orientation val="minMax"/>
          <c:max val="85"/>
          <c:min val="7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47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Color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1'!$AC$2:$AC$57</c:f>
              <c:numCache>
                <c:formatCode>General</c:formatCode>
                <c:ptCount val="15"/>
                <c:pt idx="0">
                  <c:v>2.5</c:v>
                </c:pt>
                <c:pt idx="1">
                  <c:v>2.6</c:v>
                </c:pt>
                <c:pt idx="2">
                  <c:v>2.8</c:v>
                </c:pt>
                <c:pt idx="3">
                  <c:v>2.9</c:v>
                </c:pt>
                <c:pt idx="4">
                  <c:v>2.2999999999999998</c:v>
                </c:pt>
                <c:pt idx="5">
                  <c:v>2.2999999999999998</c:v>
                </c:pt>
                <c:pt idx="6" formatCode="0.0">
                  <c:v>2.42496</c:v>
                </c:pt>
                <c:pt idx="7" formatCode="0.0">
                  <c:v>1.65899</c:v>
                </c:pt>
              </c:numCache>
            </c:numRef>
          </c:yVal>
          <c:smooth val="0"/>
        </c:ser>
        <c:dLbls>
          <c:showLegendKey val="0"/>
          <c:showVal val="0"/>
          <c:showCatName val="0"/>
          <c:showSerName val="0"/>
          <c:showPercent val="0"/>
          <c:showBubbleSize val="0"/>
        </c:dLbls>
        <c:axId val="931594152"/>
        <c:axId val="931593760"/>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1'!$AD$2:$AD$57</c:f>
              <c:numCache>
                <c:formatCode>0</c:formatCode>
                <c:ptCount val="15"/>
                <c:pt idx="0">
                  <c:v>1.6721775371544534</c:v>
                </c:pt>
                <c:pt idx="1">
                  <c:v>1.6721775371544534</c:v>
                </c:pt>
                <c:pt idx="2">
                  <c:v>1.6721775371544534</c:v>
                </c:pt>
                <c:pt idx="3">
                  <c:v>1.6721775371544534</c:v>
                </c:pt>
                <c:pt idx="4">
                  <c:v>1.6721775371544534</c:v>
                </c:pt>
                <c:pt idx="5">
                  <c:v>1.6721775371544534</c:v>
                </c:pt>
                <c:pt idx="6">
                  <c:v>1.6721775371544534</c:v>
                </c:pt>
                <c:pt idx="7">
                  <c:v>1.6721775371544534</c:v>
                </c:pt>
                <c:pt idx="8">
                  <c:v>1.6721775371544534</c:v>
                </c:pt>
                <c:pt idx="9">
                  <c:v>1.6721775371544534</c:v>
                </c:pt>
                <c:pt idx="10">
                  <c:v>1.6721775371544534</c:v>
                </c:pt>
                <c:pt idx="11">
                  <c:v>1.6721775371544534</c:v>
                </c:pt>
                <c:pt idx="12">
                  <c:v>1.6721775371544534</c:v>
                </c:pt>
                <c:pt idx="13">
                  <c:v>1.6721775371544534</c:v>
                </c:pt>
                <c:pt idx="14">
                  <c:v>1.6721775371544534</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1'!$AE$2:$AE$57</c:f>
              <c:numCache>
                <c:formatCode>0</c:formatCode>
                <c:ptCount val="15"/>
                <c:pt idx="0">
                  <c:v>3.1988099628455458</c:v>
                </c:pt>
                <c:pt idx="1">
                  <c:v>3.1988099628455458</c:v>
                </c:pt>
                <c:pt idx="2">
                  <c:v>3.1988099628455458</c:v>
                </c:pt>
                <c:pt idx="3">
                  <c:v>3.1988099628455458</c:v>
                </c:pt>
                <c:pt idx="4">
                  <c:v>3.1988099628455458</c:v>
                </c:pt>
                <c:pt idx="5">
                  <c:v>3.1988099628455458</c:v>
                </c:pt>
                <c:pt idx="6">
                  <c:v>3.1988099628455458</c:v>
                </c:pt>
                <c:pt idx="7">
                  <c:v>3.1988099628455458</c:v>
                </c:pt>
                <c:pt idx="8">
                  <c:v>3.1988099628455458</c:v>
                </c:pt>
                <c:pt idx="9">
                  <c:v>3.1988099628455458</c:v>
                </c:pt>
                <c:pt idx="10">
                  <c:v>3.1988099628455458</c:v>
                </c:pt>
                <c:pt idx="11">
                  <c:v>3.1988099628455458</c:v>
                </c:pt>
                <c:pt idx="12">
                  <c:v>3.1988099628455458</c:v>
                </c:pt>
                <c:pt idx="13">
                  <c:v>3.1988099628455458</c:v>
                </c:pt>
                <c:pt idx="14">
                  <c:v>3.1988099628455458</c:v>
                </c:pt>
              </c:numCache>
            </c:numRef>
          </c:yVal>
          <c:smooth val="1"/>
        </c:ser>
        <c:dLbls>
          <c:showLegendKey val="0"/>
          <c:showVal val="0"/>
          <c:showCatName val="0"/>
          <c:showSerName val="0"/>
          <c:showPercent val="0"/>
          <c:showBubbleSize val="0"/>
        </c:dLbls>
        <c:axId val="931594152"/>
        <c:axId val="931593760"/>
      </c:scatterChart>
      <c:valAx>
        <c:axId val="931594152"/>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3760"/>
        <c:crosses val="autoZero"/>
        <c:crossBetween val="midCat"/>
        <c:majorUnit val="1"/>
      </c:valAx>
      <c:valAx>
        <c:axId val="931593760"/>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41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Friability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1'!$AP$2:$AP$57</c:f>
              <c:numCache>
                <c:formatCode>0.0</c:formatCode>
                <c:ptCount val="15"/>
                <c:pt idx="0">
                  <c:v>81.900000000000006</c:v>
                </c:pt>
                <c:pt idx="1">
                  <c:v>90.1</c:v>
                </c:pt>
                <c:pt idx="2">
                  <c:v>76.599999999999994</c:v>
                </c:pt>
                <c:pt idx="3">
                  <c:v>81</c:v>
                </c:pt>
                <c:pt idx="4">
                  <c:v>86</c:v>
                </c:pt>
                <c:pt idx="5">
                  <c:v>93</c:v>
                </c:pt>
                <c:pt idx="6">
                  <c:v>90.5</c:v>
                </c:pt>
                <c:pt idx="7">
                  <c:v>81</c:v>
                </c:pt>
              </c:numCache>
            </c:numRef>
          </c:yVal>
          <c:smooth val="0"/>
        </c:ser>
        <c:dLbls>
          <c:showLegendKey val="0"/>
          <c:showVal val="0"/>
          <c:showCatName val="0"/>
          <c:showSerName val="0"/>
          <c:showPercent val="0"/>
          <c:showBubbleSize val="0"/>
        </c:dLbls>
        <c:axId val="931592976"/>
        <c:axId val="931592584"/>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1'!$AQ$2:$AQ$57</c:f>
              <c:numCache>
                <c:formatCode>0</c:formatCode>
                <c:ptCount val="15"/>
                <c:pt idx="0">
                  <c:v>73.463133907315211</c:v>
                </c:pt>
                <c:pt idx="1">
                  <c:v>73.463133907315211</c:v>
                </c:pt>
                <c:pt idx="2">
                  <c:v>73.463133907315211</c:v>
                </c:pt>
                <c:pt idx="3">
                  <c:v>73.463133907315211</c:v>
                </c:pt>
                <c:pt idx="4">
                  <c:v>73.463133907315211</c:v>
                </c:pt>
                <c:pt idx="5">
                  <c:v>73.463133907315211</c:v>
                </c:pt>
                <c:pt idx="6">
                  <c:v>73.463133907315211</c:v>
                </c:pt>
                <c:pt idx="7">
                  <c:v>73.463133907315211</c:v>
                </c:pt>
                <c:pt idx="8">
                  <c:v>73.463133907315211</c:v>
                </c:pt>
                <c:pt idx="9">
                  <c:v>73.463133907315211</c:v>
                </c:pt>
                <c:pt idx="10">
                  <c:v>73.463133907315211</c:v>
                </c:pt>
                <c:pt idx="11">
                  <c:v>73.463133907315211</c:v>
                </c:pt>
                <c:pt idx="12">
                  <c:v>73.463133907315211</c:v>
                </c:pt>
                <c:pt idx="13">
                  <c:v>73.463133907315211</c:v>
                </c:pt>
                <c:pt idx="14">
                  <c:v>73.463133907315211</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1'!$AR$2:$AR$57</c:f>
              <c:numCache>
                <c:formatCode>0</c:formatCode>
                <c:ptCount val="15"/>
                <c:pt idx="0">
                  <c:v>96.561866092684795</c:v>
                </c:pt>
                <c:pt idx="1">
                  <c:v>96.561866092684795</c:v>
                </c:pt>
                <c:pt idx="2">
                  <c:v>96.561866092684795</c:v>
                </c:pt>
                <c:pt idx="3">
                  <c:v>96.561866092684795</c:v>
                </c:pt>
                <c:pt idx="4">
                  <c:v>96.561866092684795</c:v>
                </c:pt>
                <c:pt idx="5">
                  <c:v>96.561866092684795</c:v>
                </c:pt>
                <c:pt idx="6">
                  <c:v>96.561866092684795</c:v>
                </c:pt>
                <c:pt idx="7">
                  <c:v>96.561866092684795</c:v>
                </c:pt>
                <c:pt idx="8">
                  <c:v>96.561866092684795</c:v>
                </c:pt>
                <c:pt idx="9">
                  <c:v>96.561866092684795</c:v>
                </c:pt>
                <c:pt idx="10">
                  <c:v>96.561866092684795</c:v>
                </c:pt>
                <c:pt idx="11">
                  <c:v>96.561866092684795</c:v>
                </c:pt>
                <c:pt idx="12">
                  <c:v>96.561866092684795</c:v>
                </c:pt>
                <c:pt idx="13">
                  <c:v>96.561866092684795</c:v>
                </c:pt>
                <c:pt idx="14">
                  <c:v>96.561866092684795</c:v>
                </c:pt>
              </c:numCache>
            </c:numRef>
          </c:yVal>
          <c:smooth val="1"/>
        </c:ser>
        <c:dLbls>
          <c:showLegendKey val="0"/>
          <c:showVal val="0"/>
          <c:showCatName val="0"/>
          <c:showSerName val="0"/>
          <c:showPercent val="0"/>
          <c:showBubbleSize val="0"/>
        </c:dLbls>
        <c:axId val="931592976"/>
        <c:axId val="931592584"/>
      </c:scatterChart>
      <c:valAx>
        <c:axId val="931592976"/>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2584"/>
        <c:crosses val="autoZero"/>
        <c:crossBetween val="midCat"/>
        <c:majorUnit val="1"/>
      </c:valAx>
      <c:valAx>
        <c:axId val="931592584"/>
        <c:scaling>
          <c:orientation val="minMax"/>
          <c:min val="7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29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Malt Protein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1'!$T$2:$T$57</c:f>
              <c:numCache>
                <c:formatCode>0.0</c:formatCode>
                <c:ptCount val="15"/>
                <c:pt idx="0">
                  <c:v>11.1</c:v>
                </c:pt>
                <c:pt idx="1">
                  <c:v>10.6</c:v>
                </c:pt>
                <c:pt idx="2">
                  <c:v>11.17</c:v>
                </c:pt>
                <c:pt idx="3">
                  <c:v>12</c:v>
                </c:pt>
                <c:pt idx="4">
                  <c:v>11.3</c:v>
                </c:pt>
                <c:pt idx="5">
                  <c:v>11.7</c:v>
                </c:pt>
                <c:pt idx="6">
                  <c:v>11</c:v>
                </c:pt>
                <c:pt idx="7">
                  <c:v>10.199999999999999</c:v>
                </c:pt>
              </c:numCache>
            </c:numRef>
          </c:yVal>
          <c:smooth val="0"/>
        </c:ser>
        <c:dLbls>
          <c:showLegendKey val="0"/>
          <c:showVal val="0"/>
          <c:showCatName val="0"/>
          <c:showSerName val="0"/>
          <c:showPercent val="0"/>
          <c:showBubbleSize val="0"/>
        </c:dLbls>
        <c:axId val="931591800"/>
        <c:axId val="931591408"/>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1'!$U$2:$U$57</c:f>
              <c:numCache>
                <c:formatCode>0</c:formatCode>
                <c:ptCount val="15"/>
                <c:pt idx="0">
                  <c:v>9.9933772539208956</c:v>
                </c:pt>
                <c:pt idx="1">
                  <c:v>9.9933772539208956</c:v>
                </c:pt>
                <c:pt idx="2">
                  <c:v>9.9933772539208956</c:v>
                </c:pt>
                <c:pt idx="3">
                  <c:v>9.9933772539208956</c:v>
                </c:pt>
                <c:pt idx="4">
                  <c:v>9.9933772539208956</c:v>
                </c:pt>
                <c:pt idx="5">
                  <c:v>9.9933772539208956</c:v>
                </c:pt>
                <c:pt idx="6">
                  <c:v>9.9933772539208956</c:v>
                </c:pt>
                <c:pt idx="7">
                  <c:v>9.9933772539208956</c:v>
                </c:pt>
                <c:pt idx="8">
                  <c:v>9.9933772539208956</c:v>
                </c:pt>
                <c:pt idx="9">
                  <c:v>9.9933772539208956</c:v>
                </c:pt>
                <c:pt idx="10">
                  <c:v>9.9933772539208956</c:v>
                </c:pt>
                <c:pt idx="11">
                  <c:v>9.9933772539208956</c:v>
                </c:pt>
                <c:pt idx="12">
                  <c:v>9.9933772539208956</c:v>
                </c:pt>
                <c:pt idx="13">
                  <c:v>9.9933772539208956</c:v>
                </c:pt>
                <c:pt idx="14">
                  <c:v>9.9933772539208956</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1'!$V$2:$V$57</c:f>
              <c:numCache>
                <c:formatCode>0</c:formatCode>
                <c:ptCount val="15"/>
                <c:pt idx="0">
                  <c:v>12.274122746079106</c:v>
                </c:pt>
                <c:pt idx="1">
                  <c:v>12.274122746079106</c:v>
                </c:pt>
                <c:pt idx="2">
                  <c:v>12.274122746079106</c:v>
                </c:pt>
                <c:pt idx="3">
                  <c:v>12.274122746079106</c:v>
                </c:pt>
                <c:pt idx="4">
                  <c:v>12.274122746079106</c:v>
                </c:pt>
                <c:pt idx="5">
                  <c:v>12.274122746079106</c:v>
                </c:pt>
                <c:pt idx="6">
                  <c:v>12.274122746079106</c:v>
                </c:pt>
                <c:pt idx="7">
                  <c:v>12.274122746079106</c:v>
                </c:pt>
                <c:pt idx="8">
                  <c:v>12.274122746079106</c:v>
                </c:pt>
                <c:pt idx="9">
                  <c:v>12.274122746079106</c:v>
                </c:pt>
                <c:pt idx="10">
                  <c:v>12.274122746079106</c:v>
                </c:pt>
                <c:pt idx="11">
                  <c:v>12.274122746079106</c:v>
                </c:pt>
                <c:pt idx="12">
                  <c:v>12.274122746079106</c:v>
                </c:pt>
                <c:pt idx="13">
                  <c:v>12.274122746079106</c:v>
                </c:pt>
                <c:pt idx="14">
                  <c:v>12.274122746079106</c:v>
                </c:pt>
              </c:numCache>
            </c:numRef>
          </c:yVal>
          <c:smooth val="1"/>
        </c:ser>
        <c:dLbls>
          <c:showLegendKey val="0"/>
          <c:showVal val="0"/>
          <c:showCatName val="0"/>
          <c:showSerName val="0"/>
          <c:showPercent val="0"/>
          <c:showBubbleSize val="0"/>
        </c:dLbls>
        <c:axId val="931591800"/>
        <c:axId val="931591408"/>
      </c:scatterChart>
      <c:valAx>
        <c:axId val="931591800"/>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1408"/>
        <c:crosses val="autoZero"/>
        <c:crossBetween val="midCat"/>
        <c:majorUnit val="1"/>
      </c:valAx>
      <c:valAx>
        <c:axId val="931591408"/>
        <c:scaling>
          <c:orientation val="minMax"/>
          <c:max val="13"/>
          <c:min val="8"/>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1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CG Extract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1'!$H$2:$H$57</c:f>
              <c:numCache>
                <c:formatCode>0.0</c:formatCode>
                <c:ptCount val="15"/>
                <c:pt idx="0">
                  <c:v>78.400000000000006</c:v>
                </c:pt>
                <c:pt idx="1">
                  <c:v>78.3</c:v>
                </c:pt>
                <c:pt idx="2">
                  <c:v>76.099999999999994</c:v>
                </c:pt>
                <c:pt idx="3">
                  <c:v>79.8</c:v>
                </c:pt>
                <c:pt idx="4">
                  <c:v>79.900000000000006</c:v>
                </c:pt>
                <c:pt idx="5">
                  <c:v>79.33</c:v>
                </c:pt>
                <c:pt idx="6">
                  <c:v>81.334097106611992</c:v>
                </c:pt>
                <c:pt idx="7">
                  <c:v>81.367401090692951</c:v>
                </c:pt>
              </c:numCache>
            </c:numRef>
          </c:yVal>
          <c:smooth val="0"/>
        </c:ser>
        <c:dLbls>
          <c:showLegendKey val="0"/>
          <c:showVal val="0"/>
          <c:showCatName val="0"/>
          <c:showSerName val="0"/>
          <c:showPercent val="0"/>
          <c:showBubbleSize val="0"/>
        </c:dLbls>
        <c:axId val="931603560"/>
        <c:axId val="931603168"/>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1'!$I$2:$I$57</c:f>
              <c:numCache>
                <c:formatCode>0</c:formatCode>
                <c:ptCount val="15"/>
                <c:pt idx="0">
                  <c:v>75.846530990466391</c:v>
                </c:pt>
                <c:pt idx="1">
                  <c:v>75.846530990466391</c:v>
                </c:pt>
                <c:pt idx="2">
                  <c:v>75.846530990466391</c:v>
                </c:pt>
                <c:pt idx="3">
                  <c:v>75.846530990466391</c:v>
                </c:pt>
                <c:pt idx="4">
                  <c:v>75.846530990466391</c:v>
                </c:pt>
                <c:pt idx="5">
                  <c:v>75.846530990466391</c:v>
                </c:pt>
                <c:pt idx="6">
                  <c:v>75.846530990466391</c:v>
                </c:pt>
                <c:pt idx="7">
                  <c:v>75.846530990466391</c:v>
                </c:pt>
                <c:pt idx="8">
                  <c:v>75.846530990466391</c:v>
                </c:pt>
                <c:pt idx="9">
                  <c:v>75.846530990466391</c:v>
                </c:pt>
                <c:pt idx="10">
                  <c:v>75.846530990466391</c:v>
                </c:pt>
                <c:pt idx="11">
                  <c:v>75.846530990466391</c:v>
                </c:pt>
                <c:pt idx="12">
                  <c:v>75.846530990466391</c:v>
                </c:pt>
                <c:pt idx="13">
                  <c:v>75.846530990466391</c:v>
                </c:pt>
                <c:pt idx="14">
                  <c:v>75.846530990466391</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1'!$J$2:$J$57</c:f>
              <c:numCache>
                <c:formatCode>0</c:formatCode>
                <c:ptCount val="15"/>
                <c:pt idx="0">
                  <c:v>82.786343558859841</c:v>
                </c:pt>
                <c:pt idx="1">
                  <c:v>82.786343558859841</c:v>
                </c:pt>
                <c:pt idx="2">
                  <c:v>82.786343558859841</c:v>
                </c:pt>
                <c:pt idx="3">
                  <c:v>82.786343558859841</c:v>
                </c:pt>
                <c:pt idx="4">
                  <c:v>82.786343558859841</c:v>
                </c:pt>
                <c:pt idx="5">
                  <c:v>82.786343558859841</c:v>
                </c:pt>
                <c:pt idx="6">
                  <c:v>82.786343558859841</c:v>
                </c:pt>
                <c:pt idx="7">
                  <c:v>82.786343558859841</c:v>
                </c:pt>
                <c:pt idx="8">
                  <c:v>82.786343558859841</c:v>
                </c:pt>
                <c:pt idx="9">
                  <c:v>82.786343558859841</c:v>
                </c:pt>
                <c:pt idx="10">
                  <c:v>82.786343558859841</c:v>
                </c:pt>
                <c:pt idx="11">
                  <c:v>82.786343558859841</c:v>
                </c:pt>
                <c:pt idx="12">
                  <c:v>82.786343558859841</c:v>
                </c:pt>
                <c:pt idx="13">
                  <c:v>82.786343558859841</c:v>
                </c:pt>
                <c:pt idx="14">
                  <c:v>82.786343558859841</c:v>
                </c:pt>
              </c:numCache>
            </c:numRef>
          </c:yVal>
          <c:smooth val="1"/>
        </c:ser>
        <c:dLbls>
          <c:showLegendKey val="0"/>
          <c:showVal val="0"/>
          <c:showCatName val="0"/>
          <c:showSerName val="0"/>
          <c:showPercent val="0"/>
          <c:showBubbleSize val="0"/>
        </c:dLbls>
        <c:axId val="931603560"/>
        <c:axId val="931603168"/>
      </c:scatterChart>
      <c:valAx>
        <c:axId val="931603560"/>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3168"/>
        <c:crosses val="autoZero"/>
        <c:crossBetween val="midCat"/>
        <c:majorUnit val="1"/>
      </c:valAx>
      <c:valAx>
        <c:axId val="931603168"/>
        <c:scaling>
          <c:orientation val="minMax"/>
          <c:max val="85"/>
          <c:min val="7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35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Turbidity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1'!$K$3:$K$57</c:f>
              <c:numCache>
                <c:formatCode>General</c:formatCode>
                <c:ptCount val="14"/>
                <c:pt idx="0">
                  <c:v>8</c:v>
                </c:pt>
                <c:pt idx="1">
                  <c:v>6</c:v>
                </c:pt>
                <c:pt idx="2">
                  <c:v>8</c:v>
                </c:pt>
                <c:pt idx="3">
                  <c:v>4</c:v>
                </c:pt>
                <c:pt idx="4">
                  <c:v>3</c:v>
                </c:pt>
                <c:pt idx="5">
                  <c:v>4</c:v>
                </c:pt>
                <c:pt idx="6">
                  <c:v>6</c:v>
                </c:pt>
              </c:numCache>
            </c:numRef>
          </c:yVal>
          <c:smooth val="0"/>
        </c:ser>
        <c:dLbls>
          <c:showLegendKey val="0"/>
          <c:showVal val="0"/>
          <c:showCatName val="0"/>
          <c:showSerName val="0"/>
          <c:showPercent val="0"/>
          <c:showBubbleSize val="0"/>
        </c:dLbls>
        <c:axId val="931602384"/>
        <c:axId val="931601992"/>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1'!$L$2:$L$57</c:f>
              <c:numCache>
                <c:formatCode>0</c:formatCode>
                <c:ptCount val="15"/>
                <c:pt idx="0">
                  <c:v>1.2920771931322079</c:v>
                </c:pt>
                <c:pt idx="1">
                  <c:v>1.2920771931322079</c:v>
                </c:pt>
                <c:pt idx="2">
                  <c:v>1.2920771931322079</c:v>
                </c:pt>
                <c:pt idx="3">
                  <c:v>1.2920771931322079</c:v>
                </c:pt>
                <c:pt idx="4">
                  <c:v>1.2920771931322079</c:v>
                </c:pt>
                <c:pt idx="5">
                  <c:v>1.2920771931322079</c:v>
                </c:pt>
                <c:pt idx="6">
                  <c:v>1.2920771931322079</c:v>
                </c:pt>
                <c:pt idx="7">
                  <c:v>1.2920771931322079</c:v>
                </c:pt>
                <c:pt idx="8">
                  <c:v>1.2920771931322079</c:v>
                </c:pt>
                <c:pt idx="9">
                  <c:v>1.2920771931322079</c:v>
                </c:pt>
                <c:pt idx="10">
                  <c:v>1.2920771931322079</c:v>
                </c:pt>
                <c:pt idx="11">
                  <c:v>1.2920771931322079</c:v>
                </c:pt>
                <c:pt idx="12">
                  <c:v>1.2920771931322079</c:v>
                </c:pt>
                <c:pt idx="13">
                  <c:v>1.2920771931322079</c:v>
                </c:pt>
                <c:pt idx="14">
                  <c:v>1.2920771931322079</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1'!$M$2:$M$57</c:f>
              <c:numCache>
                <c:formatCode>0</c:formatCode>
                <c:ptCount val="15"/>
                <c:pt idx="0">
                  <c:v>10.957922806867792</c:v>
                </c:pt>
                <c:pt idx="1">
                  <c:v>10.957922806867792</c:v>
                </c:pt>
                <c:pt idx="2">
                  <c:v>10.957922806867792</c:v>
                </c:pt>
                <c:pt idx="3">
                  <c:v>10.957922806867792</c:v>
                </c:pt>
                <c:pt idx="4">
                  <c:v>10.957922806867792</c:v>
                </c:pt>
                <c:pt idx="5">
                  <c:v>10.957922806867792</c:v>
                </c:pt>
                <c:pt idx="6">
                  <c:v>10.957922806867792</c:v>
                </c:pt>
                <c:pt idx="7">
                  <c:v>10.957922806867792</c:v>
                </c:pt>
                <c:pt idx="8">
                  <c:v>10.957922806867792</c:v>
                </c:pt>
                <c:pt idx="9">
                  <c:v>10.957922806867792</c:v>
                </c:pt>
                <c:pt idx="10">
                  <c:v>10.957922806867792</c:v>
                </c:pt>
                <c:pt idx="11">
                  <c:v>10.957922806867792</c:v>
                </c:pt>
                <c:pt idx="12">
                  <c:v>10.957922806867792</c:v>
                </c:pt>
                <c:pt idx="13">
                  <c:v>10.957922806867792</c:v>
                </c:pt>
                <c:pt idx="14">
                  <c:v>10.957922806867792</c:v>
                </c:pt>
              </c:numCache>
            </c:numRef>
          </c:yVal>
          <c:smooth val="1"/>
        </c:ser>
        <c:dLbls>
          <c:showLegendKey val="0"/>
          <c:showVal val="0"/>
          <c:showCatName val="0"/>
          <c:showSerName val="0"/>
          <c:showPercent val="0"/>
          <c:showBubbleSize val="0"/>
        </c:dLbls>
        <c:axId val="931602384"/>
        <c:axId val="931601992"/>
      </c:scatterChart>
      <c:valAx>
        <c:axId val="931602384"/>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1992"/>
        <c:crosses val="autoZero"/>
        <c:crossBetween val="midCat"/>
        <c:majorUnit val="1"/>
      </c:valAx>
      <c:valAx>
        <c:axId val="931601992"/>
        <c:scaling>
          <c:orientation val="minMax"/>
          <c:max val="1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23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B-Glucan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1'!$N$2:$N$57</c:f>
              <c:numCache>
                <c:formatCode>General</c:formatCode>
                <c:ptCount val="15"/>
                <c:pt idx="0">
                  <c:v>150</c:v>
                </c:pt>
                <c:pt idx="1">
                  <c:v>135</c:v>
                </c:pt>
                <c:pt idx="2">
                  <c:v>140</c:v>
                </c:pt>
                <c:pt idx="3">
                  <c:v>148</c:v>
                </c:pt>
                <c:pt idx="4">
                  <c:v>131</c:v>
                </c:pt>
                <c:pt idx="5">
                  <c:v>84</c:v>
                </c:pt>
                <c:pt idx="6" formatCode="0">
                  <c:v>105.3809</c:v>
                </c:pt>
                <c:pt idx="7" formatCode="0">
                  <c:v>75</c:v>
                </c:pt>
              </c:numCache>
            </c:numRef>
          </c:yVal>
          <c:smooth val="0"/>
        </c:ser>
        <c:dLbls>
          <c:showLegendKey val="0"/>
          <c:showVal val="0"/>
          <c:showCatName val="0"/>
          <c:showSerName val="0"/>
          <c:showPercent val="0"/>
          <c:showBubbleSize val="0"/>
        </c:dLbls>
        <c:axId val="931601208"/>
        <c:axId val="931600816"/>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1'!$O$2:$O$57</c:f>
              <c:numCache>
                <c:formatCode>0</c:formatCode>
                <c:ptCount val="15"/>
                <c:pt idx="0">
                  <c:v>62.709004116535105</c:v>
                </c:pt>
                <c:pt idx="1">
                  <c:v>62.709004116535105</c:v>
                </c:pt>
                <c:pt idx="2">
                  <c:v>62.709004116535105</c:v>
                </c:pt>
                <c:pt idx="3">
                  <c:v>62.709004116535105</c:v>
                </c:pt>
                <c:pt idx="4">
                  <c:v>62.709004116535105</c:v>
                </c:pt>
                <c:pt idx="5">
                  <c:v>62.709004116535105</c:v>
                </c:pt>
                <c:pt idx="6">
                  <c:v>62.709004116535105</c:v>
                </c:pt>
                <c:pt idx="7">
                  <c:v>62.709004116535105</c:v>
                </c:pt>
                <c:pt idx="8">
                  <c:v>62.709004116535105</c:v>
                </c:pt>
                <c:pt idx="9">
                  <c:v>62.709004116535105</c:v>
                </c:pt>
                <c:pt idx="10">
                  <c:v>62.709004116535105</c:v>
                </c:pt>
                <c:pt idx="11">
                  <c:v>62.709004116535105</c:v>
                </c:pt>
                <c:pt idx="12">
                  <c:v>62.709004116535105</c:v>
                </c:pt>
                <c:pt idx="13">
                  <c:v>62.709004116535105</c:v>
                </c:pt>
                <c:pt idx="14">
                  <c:v>62.709004116535105</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1'!$P$2:$P$57</c:f>
              <c:numCache>
                <c:formatCode>0</c:formatCode>
                <c:ptCount val="15"/>
                <c:pt idx="0">
                  <c:v>179.38622088346489</c:v>
                </c:pt>
                <c:pt idx="1">
                  <c:v>179.38622088346489</c:v>
                </c:pt>
                <c:pt idx="2">
                  <c:v>179.38622088346489</c:v>
                </c:pt>
                <c:pt idx="3">
                  <c:v>179.38622088346489</c:v>
                </c:pt>
                <c:pt idx="4">
                  <c:v>179.38622088346489</c:v>
                </c:pt>
                <c:pt idx="5">
                  <c:v>179.38622088346489</c:v>
                </c:pt>
                <c:pt idx="6">
                  <c:v>179.38622088346489</c:v>
                </c:pt>
                <c:pt idx="7">
                  <c:v>179.38622088346489</c:v>
                </c:pt>
                <c:pt idx="8">
                  <c:v>179.38622088346489</c:v>
                </c:pt>
                <c:pt idx="9">
                  <c:v>179.38622088346489</c:v>
                </c:pt>
                <c:pt idx="10">
                  <c:v>179.38622088346489</c:v>
                </c:pt>
                <c:pt idx="11">
                  <c:v>179.38622088346489</c:v>
                </c:pt>
                <c:pt idx="12">
                  <c:v>179.38622088346489</c:v>
                </c:pt>
                <c:pt idx="13">
                  <c:v>179.38622088346489</c:v>
                </c:pt>
                <c:pt idx="14">
                  <c:v>179.38622088346489</c:v>
                </c:pt>
              </c:numCache>
            </c:numRef>
          </c:yVal>
          <c:smooth val="1"/>
        </c:ser>
        <c:dLbls>
          <c:showLegendKey val="0"/>
          <c:showVal val="0"/>
          <c:showCatName val="0"/>
          <c:showSerName val="0"/>
          <c:showPercent val="0"/>
          <c:showBubbleSize val="0"/>
        </c:dLbls>
        <c:axId val="931601208"/>
        <c:axId val="931600816"/>
      </c:scatterChart>
      <c:valAx>
        <c:axId val="931601208"/>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0816"/>
        <c:crosses val="autoZero"/>
        <c:crossBetween val="midCat"/>
        <c:majorUnit val="1"/>
      </c:valAx>
      <c:valAx>
        <c:axId val="931600816"/>
        <c:scaling>
          <c:orientation val="minMax"/>
          <c:min val="5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12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1'!$Q$2:$Q$57</c:f>
              <c:numCache>
                <c:formatCode>General</c:formatCode>
                <c:ptCount val="15"/>
                <c:pt idx="0">
                  <c:v>145</c:v>
                </c:pt>
                <c:pt idx="1">
                  <c:v>140</c:v>
                </c:pt>
                <c:pt idx="2">
                  <c:v>160</c:v>
                </c:pt>
                <c:pt idx="3">
                  <c:v>144</c:v>
                </c:pt>
                <c:pt idx="4">
                  <c:v>142</c:v>
                </c:pt>
                <c:pt idx="5">
                  <c:v>170</c:v>
                </c:pt>
                <c:pt idx="6" formatCode="0">
                  <c:v>123.9079</c:v>
                </c:pt>
                <c:pt idx="7" formatCode="0">
                  <c:v>154.7106</c:v>
                </c:pt>
              </c:numCache>
            </c:numRef>
          </c:yVal>
          <c:smooth val="0"/>
        </c:ser>
        <c:dLbls>
          <c:showLegendKey val="0"/>
          <c:showVal val="0"/>
          <c:showCatName val="0"/>
          <c:showSerName val="0"/>
          <c:showPercent val="0"/>
          <c:showBubbleSize val="0"/>
        </c:dLbls>
        <c:axId val="931600032"/>
        <c:axId val="931599640"/>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1'!$R$2:$R$57</c:f>
              <c:numCache>
                <c:formatCode>0</c:formatCode>
                <c:ptCount val="15"/>
                <c:pt idx="0">
                  <c:v>119.41089678284794</c:v>
                </c:pt>
                <c:pt idx="1">
                  <c:v>119.41089678284794</c:v>
                </c:pt>
                <c:pt idx="2">
                  <c:v>119.41089678284794</c:v>
                </c:pt>
                <c:pt idx="3">
                  <c:v>119.41089678284794</c:v>
                </c:pt>
                <c:pt idx="4">
                  <c:v>119.41089678284794</c:v>
                </c:pt>
                <c:pt idx="5">
                  <c:v>119.41089678284794</c:v>
                </c:pt>
                <c:pt idx="6">
                  <c:v>119.41089678284794</c:v>
                </c:pt>
                <c:pt idx="7">
                  <c:v>119.41089678284794</c:v>
                </c:pt>
                <c:pt idx="8">
                  <c:v>119.41089678284794</c:v>
                </c:pt>
                <c:pt idx="9">
                  <c:v>119.41089678284794</c:v>
                </c:pt>
                <c:pt idx="10">
                  <c:v>119.41089678284794</c:v>
                </c:pt>
                <c:pt idx="11">
                  <c:v>119.41089678284794</c:v>
                </c:pt>
                <c:pt idx="12">
                  <c:v>119.41089678284794</c:v>
                </c:pt>
                <c:pt idx="13">
                  <c:v>119.41089678284794</c:v>
                </c:pt>
                <c:pt idx="14">
                  <c:v>119.41089678284794</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1'!$S$2:$S$57</c:f>
              <c:numCache>
                <c:formatCode>0</c:formatCode>
                <c:ptCount val="15"/>
                <c:pt idx="0">
                  <c:v>175.49372821715207</c:v>
                </c:pt>
                <c:pt idx="1">
                  <c:v>175.49372821715207</c:v>
                </c:pt>
                <c:pt idx="2">
                  <c:v>175.49372821715207</c:v>
                </c:pt>
                <c:pt idx="3">
                  <c:v>175.49372821715207</c:v>
                </c:pt>
                <c:pt idx="4">
                  <c:v>175.49372821715207</c:v>
                </c:pt>
                <c:pt idx="5">
                  <c:v>175.49372821715207</c:v>
                </c:pt>
                <c:pt idx="6">
                  <c:v>175.49372821715207</c:v>
                </c:pt>
                <c:pt idx="7">
                  <c:v>175.49372821715207</c:v>
                </c:pt>
                <c:pt idx="8">
                  <c:v>175.49372821715207</c:v>
                </c:pt>
                <c:pt idx="9">
                  <c:v>175.49372821715207</c:v>
                </c:pt>
                <c:pt idx="10">
                  <c:v>175.49372821715207</c:v>
                </c:pt>
                <c:pt idx="11">
                  <c:v>175.49372821715207</c:v>
                </c:pt>
                <c:pt idx="12">
                  <c:v>175.49372821715207</c:v>
                </c:pt>
                <c:pt idx="13">
                  <c:v>175.49372821715207</c:v>
                </c:pt>
                <c:pt idx="14">
                  <c:v>175.49372821715207</c:v>
                </c:pt>
              </c:numCache>
            </c:numRef>
          </c:yVal>
          <c:smooth val="1"/>
        </c:ser>
        <c:dLbls>
          <c:showLegendKey val="0"/>
          <c:showVal val="0"/>
          <c:showCatName val="0"/>
          <c:showSerName val="0"/>
          <c:showPercent val="0"/>
          <c:showBubbleSize val="0"/>
        </c:dLbls>
        <c:axId val="931600032"/>
        <c:axId val="931599640"/>
      </c:scatterChart>
      <c:valAx>
        <c:axId val="931600032"/>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9640"/>
        <c:crosses val="autoZero"/>
        <c:crossBetween val="midCat"/>
        <c:majorUnit val="1"/>
      </c:valAx>
      <c:valAx>
        <c:axId val="931599640"/>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6000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Protein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1'!$W$2:$W$57</c:f>
              <c:numCache>
                <c:formatCode>General</c:formatCode>
                <c:ptCount val="15"/>
                <c:pt idx="0">
                  <c:v>4</c:v>
                </c:pt>
                <c:pt idx="1">
                  <c:v>4.2</c:v>
                </c:pt>
                <c:pt idx="2">
                  <c:v>3.9</c:v>
                </c:pt>
                <c:pt idx="3">
                  <c:v>3.9</c:v>
                </c:pt>
                <c:pt idx="4">
                  <c:v>4</c:v>
                </c:pt>
                <c:pt idx="5">
                  <c:v>4.7</c:v>
                </c:pt>
                <c:pt idx="6" formatCode="0.0">
                  <c:v>3.9279700000000002</c:v>
                </c:pt>
                <c:pt idx="7" formatCode="0.0">
                  <c:v>4.2702999999999998</c:v>
                </c:pt>
              </c:numCache>
            </c:numRef>
          </c:yVal>
          <c:smooth val="0"/>
        </c:ser>
        <c:dLbls>
          <c:showLegendKey val="0"/>
          <c:showVal val="0"/>
          <c:showCatName val="0"/>
          <c:showSerName val="0"/>
          <c:showPercent val="0"/>
          <c:showBubbleSize val="0"/>
        </c:dLbls>
        <c:axId val="931598856"/>
        <c:axId val="931598464"/>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1'!$X$2:$X$57</c:f>
              <c:numCache>
                <c:formatCode>0</c:formatCode>
                <c:ptCount val="15"/>
                <c:pt idx="0">
                  <c:v>3.5633162584891505</c:v>
                </c:pt>
                <c:pt idx="1">
                  <c:v>3.5633162584891505</c:v>
                </c:pt>
                <c:pt idx="2">
                  <c:v>3.5633162584891505</c:v>
                </c:pt>
                <c:pt idx="3">
                  <c:v>3.5633162584891505</c:v>
                </c:pt>
                <c:pt idx="4">
                  <c:v>3.5633162584891505</c:v>
                </c:pt>
                <c:pt idx="5">
                  <c:v>3.5633162584891505</c:v>
                </c:pt>
                <c:pt idx="6">
                  <c:v>3.5633162584891505</c:v>
                </c:pt>
                <c:pt idx="7">
                  <c:v>3.5633162584891505</c:v>
                </c:pt>
                <c:pt idx="8">
                  <c:v>3.5633162584891505</c:v>
                </c:pt>
                <c:pt idx="9">
                  <c:v>3.5633162584891505</c:v>
                </c:pt>
                <c:pt idx="10">
                  <c:v>3.5633162584891505</c:v>
                </c:pt>
                <c:pt idx="11">
                  <c:v>3.5633162584891505</c:v>
                </c:pt>
                <c:pt idx="12">
                  <c:v>3.5633162584891505</c:v>
                </c:pt>
                <c:pt idx="13">
                  <c:v>3.5633162584891505</c:v>
                </c:pt>
                <c:pt idx="14">
                  <c:v>3.5633162584891505</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1'!$Y$2:$Y$57</c:f>
              <c:numCache>
                <c:formatCode>0</c:formatCode>
                <c:ptCount val="15"/>
                <c:pt idx="0">
                  <c:v>4.6612512415108487</c:v>
                </c:pt>
                <c:pt idx="1">
                  <c:v>4.6612512415108487</c:v>
                </c:pt>
                <c:pt idx="2">
                  <c:v>4.6612512415108487</c:v>
                </c:pt>
                <c:pt idx="3">
                  <c:v>4.6612512415108487</c:v>
                </c:pt>
                <c:pt idx="4">
                  <c:v>4.6612512415108487</c:v>
                </c:pt>
                <c:pt idx="5">
                  <c:v>4.6612512415108487</c:v>
                </c:pt>
                <c:pt idx="6">
                  <c:v>4.6612512415108487</c:v>
                </c:pt>
                <c:pt idx="7">
                  <c:v>4.6612512415108487</c:v>
                </c:pt>
                <c:pt idx="8">
                  <c:v>4.6612512415108487</c:v>
                </c:pt>
                <c:pt idx="9">
                  <c:v>4.6612512415108487</c:v>
                </c:pt>
                <c:pt idx="10">
                  <c:v>4.6612512415108487</c:v>
                </c:pt>
                <c:pt idx="11">
                  <c:v>4.6612512415108487</c:v>
                </c:pt>
                <c:pt idx="12">
                  <c:v>4.6612512415108487</c:v>
                </c:pt>
                <c:pt idx="13">
                  <c:v>4.6612512415108487</c:v>
                </c:pt>
                <c:pt idx="14">
                  <c:v>4.6612512415108487</c:v>
                </c:pt>
              </c:numCache>
            </c:numRef>
          </c:yVal>
          <c:smooth val="1"/>
        </c:ser>
        <c:dLbls>
          <c:showLegendKey val="0"/>
          <c:showVal val="0"/>
          <c:showCatName val="0"/>
          <c:showSerName val="0"/>
          <c:showPercent val="0"/>
          <c:showBubbleSize val="0"/>
        </c:dLbls>
        <c:axId val="931598856"/>
        <c:axId val="931598464"/>
      </c:scatterChart>
      <c:valAx>
        <c:axId val="931598856"/>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8464"/>
        <c:crosses val="autoZero"/>
        <c:crossBetween val="midCat"/>
        <c:majorUnit val="1"/>
      </c:valAx>
      <c:valAx>
        <c:axId val="931598464"/>
        <c:scaling>
          <c:orientation val="minMax"/>
          <c:max val="6"/>
          <c:min val="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8856"/>
        <c:crosses val="autoZero"/>
        <c:crossBetween val="midCat"/>
        <c:majorUnit val="0.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Moisture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1'!$Z$2:$Z$57</c:f>
              <c:numCache>
                <c:formatCode>General</c:formatCode>
                <c:ptCount val="15"/>
                <c:pt idx="0">
                  <c:v>6.7</c:v>
                </c:pt>
                <c:pt idx="1">
                  <c:v>6</c:v>
                </c:pt>
                <c:pt idx="2">
                  <c:v>6.6</c:v>
                </c:pt>
                <c:pt idx="3">
                  <c:v>5.69</c:v>
                </c:pt>
                <c:pt idx="4">
                  <c:v>4.92</c:v>
                </c:pt>
                <c:pt idx="5">
                  <c:v>5.75</c:v>
                </c:pt>
                <c:pt idx="6">
                  <c:v>4.62</c:v>
                </c:pt>
                <c:pt idx="7">
                  <c:v>7.29</c:v>
                </c:pt>
              </c:numCache>
            </c:numRef>
          </c:yVal>
          <c:smooth val="0"/>
        </c:ser>
        <c:dLbls>
          <c:showLegendKey val="0"/>
          <c:showVal val="0"/>
          <c:showCatName val="0"/>
          <c:showSerName val="0"/>
          <c:showPercent val="0"/>
          <c:showBubbleSize val="0"/>
        </c:dLbls>
        <c:axId val="931597680"/>
        <c:axId val="931597288"/>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1'!$AA$2:$AA$57</c:f>
              <c:numCache>
                <c:formatCode>0</c:formatCode>
                <c:ptCount val="15"/>
                <c:pt idx="0">
                  <c:v>4.1382696745697416</c:v>
                </c:pt>
                <c:pt idx="1">
                  <c:v>4.1382696745697416</c:v>
                </c:pt>
                <c:pt idx="2">
                  <c:v>4.1382696745697416</c:v>
                </c:pt>
                <c:pt idx="3">
                  <c:v>4.1382696745697416</c:v>
                </c:pt>
                <c:pt idx="4">
                  <c:v>4.1382696745697416</c:v>
                </c:pt>
                <c:pt idx="5">
                  <c:v>4.1382696745697416</c:v>
                </c:pt>
                <c:pt idx="6">
                  <c:v>4.1382696745697416</c:v>
                </c:pt>
                <c:pt idx="7">
                  <c:v>4.1382696745697416</c:v>
                </c:pt>
                <c:pt idx="8">
                  <c:v>4.1382696745697416</c:v>
                </c:pt>
                <c:pt idx="9">
                  <c:v>4.1382696745697416</c:v>
                </c:pt>
                <c:pt idx="10">
                  <c:v>4.1382696745697416</c:v>
                </c:pt>
                <c:pt idx="11">
                  <c:v>4.1382696745697416</c:v>
                </c:pt>
                <c:pt idx="12">
                  <c:v>4.1382696745697416</c:v>
                </c:pt>
                <c:pt idx="13">
                  <c:v>4.1382696745697416</c:v>
                </c:pt>
                <c:pt idx="14">
                  <c:v>4.1382696745697416</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1'!$AB$2:$AB$57</c:f>
              <c:numCache>
                <c:formatCode>0</c:formatCode>
                <c:ptCount val="15"/>
                <c:pt idx="0">
                  <c:v>7.7542303254302567</c:v>
                </c:pt>
                <c:pt idx="1">
                  <c:v>7.7542303254302567</c:v>
                </c:pt>
                <c:pt idx="2">
                  <c:v>7.7542303254302567</c:v>
                </c:pt>
                <c:pt idx="3">
                  <c:v>7.7542303254302567</c:v>
                </c:pt>
                <c:pt idx="4">
                  <c:v>7.7542303254302567</c:v>
                </c:pt>
                <c:pt idx="5">
                  <c:v>7.7542303254302567</c:v>
                </c:pt>
                <c:pt idx="6">
                  <c:v>7.7542303254302567</c:v>
                </c:pt>
                <c:pt idx="7">
                  <c:v>7.7542303254302567</c:v>
                </c:pt>
                <c:pt idx="8">
                  <c:v>7.7542303254302567</c:v>
                </c:pt>
                <c:pt idx="9">
                  <c:v>7.7542303254302567</c:v>
                </c:pt>
                <c:pt idx="10">
                  <c:v>7.7542303254302567</c:v>
                </c:pt>
                <c:pt idx="11">
                  <c:v>7.7542303254302567</c:v>
                </c:pt>
                <c:pt idx="12">
                  <c:v>7.7542303254302567</c:v>
                </c:pt>
                <c:pt idx="13">
                  <c:v>7.7542303254302567</c:v>
                </c:pt>
                <c:pt idx="14">
                  <c:v>7.7542303254302567</c:v>
                </c:pt>
              </c:numCache>
            </c:numRef>
          </c:yVal>
          <c:smooth val="1"/>
        </c:ser>
        <c:dLbls>
          <c:showLegendKey val="0"/>
          <c:showVal val="0"/>
          <c:showCatName val="0"/>
          <c:showSerName val="0"/>
          <c:showPercent val="0"/>
          <c:showBubbleSize val="0"/>
        </c:dLbls>
        <c:axId val="931597680"/>
        <c:axId val="931597288"/>
      </c:scatterChart>
      <c:valAx>
        <c:axId val="931597680"/>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7288"/>
        <c:crosses val="autoZero"/>
        <c:crossBetween val="midCat"/>
        <c:majorUnit val="1"/>
      </c:valAx>
      <c:valAx>
        <c:axId val="931597288"/>
        <c:scaling>
          <c:orientation val="minMax"/>
          <c:max val="10"/>
          <c:min val="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76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A-Amylase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1'!$AJ$2:$AJ$57</c:f>
              <c:numCache>
                <c:formatCode>General</c:formatCode>
                <c:ptCount val="15"/>
                <c:pt idx="0">
                  <c:v>55</c:v>
                </c:pt>
                <c:pt idx="1">
                  <c:v>60</c:v>
                </c:pt>
                <c:pt idx="2">
                  <c:v>62</c:v>
                </c:pt>
                <c:pt idx="3">
                  <c:v>45</c:v>
                </c:pt>
                <c:pt idx="4">
                  <c:v>49</c:v>
                </c:pt>
                <c:pt idx="5">
                  <c:v>55</c:v>
                </c:pt>
                <c:pt idx="6" formatCode="0.0">
                  <c:v>43</c:v>
                </c:pt>
                <c:pt idx="7" formatCode="0.0">
                  <c:v>49</c:v>
                </c:pt>
              </c:numCache>
            </c:numRef>
          </c:yVal>
          <c:smooth val="0"/>
        </c:ser>
        <c:dLbls>
          <c:showLegendKey val="0"/>
          <c:showVal val="0"/>
          <c:showCatName val="0"/>
          <c:showSerName val="0"/>
          <c:showPercent val="0"/>
          <c:showBubbleSize val="0"/>
        </c:dLbls>
        <c:axId val="931596504"/>
        <c:axId val="931596112"/>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1'!$AK$2:$AK$57</c:f>
              <c:numCache>
                <c:formatCode>0</c:formatCode>
                <c:ptCount val="15"/>
                <c:pt idx="0">
                  <c:v>38.528275826787862</c:v>
                </c:pt>
                <c:pt idx="1">
                  <c:v>38.528275826787862</c:v>
                </c:pt>
                <c:pt idx="2">
                  <c:v>38.528275826787862</c:v>
                </c:pt>
                <c:pt idx="3">
                  <c:v>38.528275826787862</c:v>
                </c:pt>
                <c:pt idx="4">
                  <c:v>38.528275826787862</c:v>
                </c:pt>
                <c:pt idx="5">
                  <c:v>38.528275826787862</c:v>
                </c:pt>
                <c:pt idx="6">
                  <c:v>38.528275826787862</c:v>
                </c:pt>
                <c:pt idx="7">
                  <c:v>38.528275826787862</c:v>
                </c:pt>
                <c:pt idx="8">
                  <c:v>38.528275826787862</c:v>
                </c:pt>
                <c:pt idx="9">
                  <c:v>38.528275826787862</c:v>
                </c:pt>
                <c:pt idx="10">
                  <c:v>38.528275826787862</c:v>
                </c:pt>
                <c:pt idx="11">
                  <c:v>38.528275826787862</c:v>
                </c:pt>
                <c:pt idx="12">
                  <c:v>38.528275826787862</c:v>
                </c:pt>
                <c:pt idx="13">
                  <c:v>38.528275826787862</c:v>
                </c:pt>
                <c:pt idx="14">
                  <c:v>38.528275826787862</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1'!$AL$2:$AL$57</c:f>
              <c:numCache>
                <c:formatCode>0</c:formatCode>
                <c:ptCount val="15"/>
                <c:pt idx="0">
                  <c:v>65.971724173212138</c:v>
                </c:pt>
                <c:pt idx="1">
                  <c:v>65.971724173212138</c:v>
                </c:pt>
                <c:pt idx="2">
                  <c:v>65.971724173212138</c:v>
                </c:pt>
                <c:pt idx="3">
                  <c:v>65.971724173212138</c:v>
                </c:pt>
                <c:pt idx="4">
                  <c:v>65.971724173212138</c:v>
                </c:pt>
                <c:pt idx="5">
                  <c:v>65.971724173212138</c:v>
                </c:pt>
                <c:pt idx="6">
                  <c:v>65.971724173212138</c:v>
                </c:pt>
                <c:pt idx="7">
                  <c:v>65.971724173212138</c:v>
                </c:pt>
                <c:pt idx="8">
                  <c:v>65.971724173212138</c:v>
                </c:pt>
                <c:pt idx="9">
                  <c:v>65.971724173212138</c:v>
                </c:pt>
                <c:pt idx="10">
                  <c:v>65.971724173212138</c:v>
                </c:pt>
                <c:pt idx="11">
                  <c:v>65.971724173212138</c:v>
                </c:pt>
                <c:pt idx="12">
                  <c:v>65.971724173212138</c:v>
                </c:pt>
                <c:pt idx="13">
                  <c:v>65.971724173212138</c:v>
                </c:pt>
                <c:pt idx="14">
                  <c:v>65.971724173212138</c:v>
                </c:pt>
              </c:numCache>
            </c:numRef>
          </c:yVal>
          <c:smooth val="1"/>
        </c:ser>
        <c:dLbls>
          <c:showLegendKey val="0"/>
          <c:showVal val="0"/>
          <c:showCatName val="0"/>
          <c:showSerName val="0"/>
          <c:showPercent val="0"/>
          <c:showBubbleSize val="0"/>
        </c:dLbls>
        <c:axId val="931596504"/>
        <c:axId val="931596112"/>
      </c:scatterChart>
      <c:valAx>
        <c:axId val="931596504"/>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6112"/>
        <c:crosses val="autoZero"/>
        <c:crossBetween val="midCat"/>
        <c:majorUnit val="1"/>
      </c:valAx>
      <c:valAx>
        <c:axId val="931596112"/>
        <c:scaling>
          <c:orientation val="minMax"/>
          <c:max val="70"/>
          <c:min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65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D-Power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1'!$AM$2:$AM$57</c:f>
              <c:numCache>
                <c:formatCode>General</c:formatCode>
                <c:ptCount val="15"/>
                <c:pt idx="0">
                  <c:v>135</c:v>
                </c:pt>
                <c:pt idx="1">
                  <c:v>120</c:v>
                </c:pt>
                <c:pt idx="2">
                  <c:v>112</c:v>
                </c:pt>
                <c:pt idx="3">
                  <c:v>113</c:v>
                </c:pt>
                <c:pt idx="4">
                  <c:v>119</c:v>
                </c:pt>
                <c:pt idx="5">
                  <c:v>136</c:v>
                </c:pt>
                <c:pt idx="6" formatCode="0">
                  <c:v>98.305679999999995</c:v>
                </c:pt>
                <c:pt idx="7" formatCode="0">
                  <c:v>142.58600000000001</c:v>
                </c:pt>
              </c:numCache>
            </c:numRef>
          </c:yVal>
          <c:smooth val="0"/>
        </c:ser>
        <c:dLbls>
          <c:showLegendKey val="0"/>
          <c:showVal val="0"/>
          <c:showCatName val="0"/>
          <c:showSerName val="0"/>
          <c:showPercent val="0"/>
          <c:showBubbleSize val="0"/>
        </c:dLbls>
        <c:axId val="931595328"/>
        <c:axId val="931594936"/>
      </c:scatterChart>
      <c:scatterChart>
        <c:scatterStyle val="smoothMarker"/>
        <c:varyColors val="0"/>
        <c:ser>
          <c:idx val="1"/>
          <c:order val="1"/>
          <c:spPr>
            <a:ln w="19050" cap="rnd">
              <a:solidFill>
                <a:schemeClr val="accent2"/>
              </a:solidFill>
              <a:round/>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1'!$AN$2:$AN$57</c:f>
              <c:numCache>
                <c:formatCode>0</c:formatCode>
                <c:ptCount val="15"/>
                <c:pt idx="0">
                  <c:v>92.281215348980439</c:v>
                </c:pt>
                <c:pt idx="1">
                  <c:v>92.281215348980439</c:v>
                </c:pt>
                <c:pt idx="2">
                  <c:v>92.281215348980439</c:v>
                </c:pt>
                <c:pt idx="3">
                  <c:v>92.281215348980439</c:v>
                </c:pt>
                <c:pt idx="4">
                  <c:v>92.281215348980439</c:v>
                </c:pt>
                <c:pt idx="5">
                  <c:v>92.281215348980439</c:v>
                </c:pt>
                <c:pt idx="6">
                  <c:v>92.281215348980439</c:v>
                </c:pt>
                <c:pt idx="7">
                  <c:v>92.281215348980439</c:v>
                </c:pt>
                <c:pt idx="8">
                  <c:v>92.281215348980439</c:v>
                </c:pt>
                <c:pt idx="9">
                  <c:v>92.281215348980439</c:v>
                </c:pt>
                <c:pt idx="10">
                  <c:v>92.281215348980439</c:v>
                </c:pt>
                <c:pt idx="11">
                  <c:v>92.281215348980439</c:v>
                </c:pt>
                <c:pt idx="12">
                  <c:v>92.281215348980439</c:v>
                </c:pt>
                <c:pt idx="13">
                  <c:v>92.281215348980439</c:v>
                </c:pt>
                <c:pt idx="14">
                  <c:v>92.281215348980439</c:v>
                </c:pt>
              </c:numCache>
            </c:numRef>
          </c:yVal>
          <c:smooth val="1"/>
        </c:ser>
        <c:ser>
          <c:idx val="2"/>
          <c:order val="2"/>
          <c:spPr>
            <a:ln w="12700" cap="flat" cmpd="sng" algn="ctr">
              <a:solidFill>
                <a:schemeClr val="accent2"/>
              </a:solidFill>
              <a:prstDash val="solid"/>
              <a:miter lim="800000"/>
            </a:ln>
            <a:effectLst/>
          </c:spPr>
          <c:marker>
            <c:symbol val="none"/>
          </c:marker>
          <c:xVal>
            <c:numRef>
              <c:f>'Tab 1'!$D$2:$D$57</c:f>
              <c:numCache>
                <c:formatCode>0</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'Tab 1'!$AO$2:$AO$57</c:f>
              <c:numCache>
                <c:formatCode>0</c:formatCode>
                <c:ptCount val="15"/>
                <c:pt idx="0">
                  <c:v>151.69170465101956</c:v>
                </c:pt>
                <c:pt idx="1">
                  <c:v>151.69170465101956</c:v>
                </c:pt>
                <c:pt idx="2">
                  <c:v>151.69170465101956</c:v>
                </c:pt>
                <c:pt idx="3">
                  <c:v>151.69170465101956</c:v>
                </c:pt>
                <c:pt idx="4">
                  <c:v>151.69170465101956</c:v>
                </c:pt>
                <c:pt idx="5">
                  <c:v>151.69170465101956</c:v>
                </c:pt>
                <c:pt idx="6">
                  <c:v>151.69170465101956</c:v>
                </c:pt>
                <c:pt idx="7">
                  <c:v>151.69170465101956</c:v>
                </c:pt>
                <c:pt idx="8">
                  <c:v>151.69170465101956</c:v>
                </c:pt>
                <c:pt idx="9">
                  <c:v>151.69170465101956</c:v>
                </c:pt>
                <c:pt idx="10">
                  <c:v>151.69170465101956</c:v>
                </c:pt>
                <c:pt idx="11">
                  <c:v>151.69170465101956</c:v>
                </c:pt>
                <c:pt idx="12">
                  <c:v>151.69170465101956</c:v>
                </c:pt>
                <c:pt idx="13">
                  <c:v>151.69170465101956</c:v>
                </c:pt>
                <c:pt idx="14">
                  <c:v>151.69170465101956</c:v>
                </c:pt>
              </c:numCache>
            </c:numRef>
          </c:yVal>
          <c:smooth val="1"/>
        </c:ser>
        <c:dLbls>
          <c:showLegendKey val="0"/>
          <c:showVal val="0"/>
          <c:showCatName val="0"/>
          <c:showSerName val="0"/>
          <c:showPercent val="0"/>
          <c:showBubbleSize val="0"/>
        </c:dLbls>
        <c:axId val="931595328"/>
        <c:axId val="931594936"/>
      </c:scatterChart>
      <c:valAx>
        <c:axId val="931595328"/>
        <c:scaling>
          <c:orientation val="minMax"/>
          <c:max val="15"/>
          <c:min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4936"/>
        <c:crosses val="autoZero"/>
        <c:crossBetween val="midCat"/>
        <c:majorUnit val="1"/>
      </c:valAx>
      <c:valAx>
        <c:axId val="931594936"/>
        <c:scaling>
          <c:orientation val="minMax"/>
          <c:max val="200"/>
          <c:min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953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118443</xdr:colOff>
      <xdr:row>61</xdr:row>
      <xdr:rowOff>51399</xdr:rowOff>
    </xdr:from>
    <xdr:to>
      <xdr:col>7</xdr:col>
      <xdr:colOff>353894</xdr:colOff>
      <xdr:row>70</xdr:row>
      <xdr:rowOff>165699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426769</xdr:colOff>
      <xdr:row>61</xdr:row>
      <xdr:rowOff>68035</xdr:rowOff>
    </xdr:from>
    <xdr:to>
      <xdr:col>17</xdr:col>
      <xdr:colOff>90501</xdr:colOff>
      <xdr:row>70</xdr:row>
      <xdr:rowOff>182335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190501</xdr:colOff>
      <xdr:row>61</xdr:row>
      <xdr:rowOff>87026</xdr:rowOff>
    </xdr:from>
    <xdr:to>
      <xdr:col>28</xdr:col>
      <xdr:colOff>313777</xdr:colOff>
      <xdr:row>71</xdr:row>
      <xdr:rowOff>10826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91119</xdr:colOff>
      <xdr:row>71</xdr:row>
      <xdr:rowOff>142346</xdr:rowOff>
    </xdr:from>
    <xdr:to>
      <xdr:col>7</xdr:col>
      <xdr:colOff>326570</xdr:colOff>
      <xdr:row>81</xdr:row>
      <xdr:rowOff>66146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430935</xdr:colOff>
      <xdr:row>71</xdr:row>
      <xdr:rowOff>141419</xdr:rowOff>
    </xdr:from>
    <xdr:to>
      <xdr:col>17</xdr:col>
      <xdr:colOff>94667</xdr:colOff>
      <xdr:row>81</xdr:row>
      <xdr:rowOff>65219</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196192</xdr:colOff>
      <xdr:row>71</xdr:row>
      <xdr:rowOff>135854</xdr:rowOff>
    </xdr:from>
    <xdr:to>
      <xdr:col>28</xdr:col>
      <xdr:colOff>248168</xdr:colOff>
      <xdr:row>81</xdr:row>
      <xdr:rowOff>59654</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62030</xdr:colOff>
      <xdr:row>81</xdr:row>
      <xdr:rowOff>149443</xdr:rowOff>
    </xdr:from>
    <xdr:to>
      <xdr:col>7</xdr:col>
      <xdr:colOff>328594</xdr:colOff>
      <xdr:row>91</xdr:row>
      <xdr:rowOff>73243</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393841</xdr:colOff>
      <xdr:row>61</xdr:row>
      <xdr:rowOff>96031</xdr:rowOff>
    </xdr:from>
    <xdr:to>
      <xdr:col>44</xdr:col>
      <xdr:colOff>84697</xdr:colOff>
      <xdr:row>71</xdr:row>
      <xdr:rowOff>19831</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374287</xdr:colOff>
      <xdr:row>71</xdr:row>
      <xdr:rowOff>143365</xdr:rowOff>
    </xdr:from>
    <xdr:to>
      <xdr:col>44</xdr:col>
      <xdr:colOff>65143</xdr:colOff>
      <xdr:row>81</xdr:row>
      <xdr:rowOff>67165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398318</xdr:colOff>
      <xdr:row>81</xdr:row>
      <xdr:rowOff>165760</xdr:rowOff>
    </xdr:from>
    <xdr:to>
      <xdr:col>17</xdr:col>
      <xdr:colOff>125885</xdr:colOff>
      <xdr:row>91</xdr:row>
      <xdr:rowOff>89560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176893</xdr:colOff>
      <xdr:row>81</xdr:row>
      <xdr:rowOff>149677</xdr:rowOff>
    </xdr:from>
    <xdr:to>
      <xdr:col>28</xdr:col>
      <xdr:colOff>246157</xdr:colOff>
      <xdr:row>91</xdr:row>
      <xdr:rowOff>73477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28</xdr:col>
      <xdr:colOff>340177</xdr:colOff>
      <xdr:row>81</xdr:row>
      <xdr:rowOff>149678</xdr:rowOff>
    </xdr:from>
    <xdr:to>
      <xdr:col>44</xdr:col>
      <xdr:colOff>56742</xdr:colOff>
      <xdr:row>91</xdr:row>
      <xdr:rowOff>73478</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122464</xdr:colOff>
      <xdr:row>0</xdr:row>
      <xdr:rowOff>122463</xdr:rowOff>
    </xdr:from>
    <xdr:to>
      <xdr:col>0</xdr:col>
      <xdr:colOff>6640286</xdr:colOff>
      <xdr:row>120</xdr:row>
      <xdr:rowOff>95249</xdr:rowOff>
    </xdr:to>
    <xdr:sp macro="" textlink="">
      <xdr:nvSpPr>
        <xdr:cNvPr id="4" name="TextBox 3"/>
        <xdr:cNvSpPr txBox="1"/>
      </xdr:nvSpPr>
      <xdr:spPr>
        <a:xfrm>
          <a:off x="122464" y="122463"/>
          <a:ext cx="6517822" cy="15294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sng">
              <a:solidFill>
                <a:schemeClr val="dk1"/>
              </a:solidFill>
              <a:effectLst/>
              <a:latin typeface="+mn-lt"/>
              <a:ea typeface="+mn-ea"/>
              <a:cs typeface="+mn-cs"/>
            </a:rPr>
            <a:t>Notes:</a:t>
          </a:r>
          <a:r>
            <a:rPr lang="en-US" sz="1600" u="sng" baseline="0">
              <a:solidFill>
                <a:schemeClr val="dk1"/>
              </a:solidFill>
              <a:effectLst/>
              <a:latin typeface="+mn-lt"/>
              <a:ea typeface="+mn-ea"/>
              <a:cs typeface="+mn-cs"/>
            </a:rPr>
            <a:t> </a:t>
          </a:r>
          <a:endParaRPr lang="en-US" sz="1600" u="sng">
            <a:effectLst/>
          </a:endParaRPr>
        </a:p>
        <a:p>
          <a:r>
            <a:rPr lang="en-US" sz="1600">
              <a:solidFill>
                <a:schemeClr val="dk1"/>
              </a:solidFill>
              <a:effectLst/>
              <a:latin typeface="+mn-lt"/>
              <a:ea typeface="+mn-ea"/>
              <a:cs typeface="+mn-cs"/>
            </a:rPr>
            <a:t>This template</a:t>
          </a:r>
          <a:r>
            <a:rPr lang="en-US" sz="1600" baseline="0">
              <a:solidFill>
                <a:schemeClr val="dk1"/>
              </a:solidFill>
              <a:effectLst/>
              <a:latin typeface="+mn-lt"/>
              <a:ea typeface="+mn-ea"/>
              <a:cs typeface="+mn-cs"/>
            </a:rPr>
            <a:t> is designed to assist you in starting Statistical Process Control (a way to track and determine if you are statistically within your goal specs for a malt, your system, etc.) This can help you monitor and detect problems, ie. help you decide when you are seing normal variation of a process vs. when you must act to adjust something.</a:t>
          </a:r>
          <a:endParaRPr lang="en-US" sz="1600">
            <a:effectLst/>
          </a:endParaRPr>
        </a:p>
        <a:p>
          <a:endParaRPr lang="en-US" sz="1600"/>
        </a:p>
        <a:p>
          <a:pPr marL="0" marR="0" lvl="0" indent="0" defTabSz="914400" eaLnBrk="1" fontAlgn="auto" latinLnBrk="0" hangingPunct="1">
            <a:lnSpc>
              <a:spcPct val="100000"/>
            </a:lnSpc>
            <a:spcBef>
              <a:spcPts val="0"/>
            </a:spcBef>
            <a:spcAft>
              <a:spcPts val="0"/>
            </a:spcAft>
            <a:buClrTx/>
            <a:buSzTx/>
            <a:buFontTx/>
            <a:buNone/>
            <a:tabLst/>
            <a:defRPr/>
          </a:pPr>
          <a:r>
            <a:rPr lang="en-US" sz="1600" baseline="0">
              <a:solidFill>
                <a:schemeClr val="dk1"/>
              </a:solidFill>
              <a:effectLst/>
              <a:latin typeface="+mn-lt"/>
              <a:ea typeface="+mn-ea"/>
              <a:cs typeface="+mn-cs"/>
            </a:rPr>
            <a:t>Tests included here are typical of what a Malster might track for a particular malt - you can add and delete tests to track as you see fit.</a:t>
          </a:r>
          <a:endParaRPr lang="en-US" sz="1600">
            <a:effectLst/>
          </a:endParaRPr>
        </a:p>
        <a:p>
          <a:endParaRPr lang="en-US" sz="1600"/>
        </a:p>
        <a:p>
          <a:r>
            <a:rPr lang="en-US" sz="1600" u="sng"/>
            <a:t>Hints:</a:t>
          </a:r>
        </a:p>
        <a:p>
          <a:r>
            <a:rPr lang="en-US" sz="1600"/>
            <a:t>*For a good</a:t>
          </a:r>
          <a:r>
            <a:rPr lang="en-US" sz="1600" baseline="0"/>
            <a:t> explanation of this type of tracking visit the Craft Maltster's Guild members only section and view the "Building a Malthouse QC Program" where Aaron MacLeod discusses basic statistics in the second half: </a:t>
          </a:r>
        </a:p>
        <a:p>
          <a:endParaRPr lang="en-US" sz="1600" baseline="0">
            <a:solidFill>
              <a:schemeClr val="accent5"/>
            </a:solidFill>
          </a:endParaRPr>
        </a:p>
        <a:p>
          <a:r>
            <a:rPr lang="en-US" sz="1600" baseline="0">
              <a:solidFill>
                <a:schemeClr val="accent5"/>
              </a:solidFill>
            </a:rPr>
            <a:t>http://craftmalting.com/video/building-a-malthouse-qc-program-aaron-macleod-hartwick-college-christian-stanley-valley-malt/</a:t>
          </a:r>
        </a:p>
        <a:p>
          <a:endParaRPr lang="en-US" sz="1600"/>
        </a:p>
        <a:p>
          <a:r>
            <a:rPr lang="en-US" sz="1600"/>
            <a:t>*In order for this template to work properly</a:t>
          </a:r>
          <a:r>
            <a:rPr lang="en-US" sz="1600" baseline="0"/>
            <a:t> it needs continual care to ensure that new data is being included, the graphs are showing new data and/or encompassing the data range, the means/SDs are calculating the correct data etc. - if you are not familiar with Excel functions it is highly recomended to do some online tutorials through sites like Linda.com or by google searching Excel video tutorials.</a:t>
          </a:r>
        </a:p>
        <a:p>
          <a:endParaRPr lang="en-US" sz="1600" u="sng"/>
        </a:p>
        <a:p>
          <a:r>
            <a:rPr lang="en-US" sz="1600" u="sng"/>
            <a:t>About this template:</a:t>
          </a:r>
        </a:p>
        <a:p>
          <a:r>
            <a:rPr lang="en-US" sz="1600"/>
            <a:t>The green rows below the data are set to automatically calculate</a:t>
          </a:r>
          <a:r>
            <a:rPr lang="en-US" sz="1600" baseline="0"/>
            <a:t> your mean and Standard Deviation for the values of each test. The graphs below will plot your points. The upper and lower limit lines of the graph are set to automatically reflect values that are 2x the SD above and below your mean (these adjust with each measurment added) - in a stable process you would only expect to see values outside of these limits 1 in 20 measurments.</a:t>
          </a:r>
          <a:endParaRPr lang="en-US" sz="1600"/>
        </a:p>
        <a:p>
          <a:endParaRPr lang="en-US" sz="1600"/>
        </a:p>
        <a:p>
          <a:r>
            <a:rPr lang="en-US" sz="1600" u="sng"/>
            <a:t>Instructions:</a:t>
          </a:r>
        </a:p>
        <a:p>
          <a:r>
            <a:rPr lang="en-US" sz="1600"/>
            <a:t>The file starts loaded with example data so that you can visualize the goal - when</a:t>
          </a:r>
          <a:r>
            <a:rPr lang="en-US" sz="1600" baseline="0"/>
            <a:t> you are ready, delete the examples and begin filling with your own data. </a:t>
          </a:r>
        </a:p>
        <a:p>
          <a:endParaRPr lang="en-US" sz="1600" baseline="0"/>
        </a:p>
        <a:p>
          <a:r>
            <a:rPr lang="en-US" sz="1600" b="1" baseline="0"/>
            <a:t>Step 1</a:t>
          </a:r>
          <a:r>
            <a:rPr lang="en-US" sz="1600" baseline="0"/>
            <a:t>: Start with a process that you believe is 'in control', make measurements at an appropriate frequency - enter your values in the template. 8 measures is a reasonable set to start evaluation of a process with.</a:t>
          </a:r>
        </a:p>
        <a:p>
          <a:r>
            <a:rPr lang="en-US" sz="1600" b="1" baseline="0"/>
            <a:t>Step 2</a:t>
          </a:r>
          <a:r>
            <a:rPr lang="en-US" sz="1600" baseline="0"/>
            <a:t>: Consider your mean and SD. Is your process stable, ie centering around a mean and within the 2x SD limits? If not in what ways could you tighten the process to get more consistent results?</a:t>
          </a:r>
        </a:p>
        <a:p>
          <a:r>
            <a:rPr lang="en-US" sz="1600" b="1" baseline="0"/>
            <a:t>Step 3</a:t>
          </a:r>
          <a:r>
            <a:rPr lang="en-US" sz="1600" baseline="0"/>
            <a:t>: Once you have a stable process, compare new measures over time. This chart can be used to determine the effectiveness of a process change you put in place, or can alert you if changes occurs that you are unaware of.</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Step 4</a:t>
          </a:r>
          <a:r>
            <a:rPr kumimoji="0" lang="en-US" sz="1600" b="0" i="0" u="none" strike="noStrike" kern="0" cap="none" spc="0" normalizeH="0" baseline="0" noProof="0">
              <a:ln>
                <a:noFill/>
              </a:ln>
              <a:solidFill>
                <a:prstClr val="black"/>
              </a:solidFill>
              <a:effectLst/>
              <a:uLnTx/>
              <a:uFillTx/>
              <a:latin typeface="+mn-lt"/>
              <a:ea typeface="+mn-ea"/>
              <a:cs typeface="+mn-cs"/>
            </a:rPr>
            <a:t>: As time goes on and you become comfortable with your process you can adjust the values included in the mean and SD calculation to disclude older data points to best reflect your current practices.</a:t>
          </a:r>
        </a:p>
        <a:p>
          <a:endParaRPr lang="en-US" sz="1600" baseline="0"/>
        </a:p>
        <a:p>
          <a:r>
            <a:rPr lang="en-US" sz="1600" baseline="0"/>
            <a:t>You could make separate sheets for different malts, even add a sheet to track parameters of your system like temp or grain moisture at steep out etc</a:t>
          </a: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aseline="0">
              <a:solidFill>
                <a:schemeClr val="dk1"/>
              </a:solidFill>
              <a:effectLst/>
              <a:latin typeface="+mn-lt"/>
              <a:ea typeface="+mn-ea"/>
              <a:cs typeface="+mn-cs"/>
            </a:rPr>
            <a:t>When to act - when to wait:</a:t>
          </a:r>
          <a:endParaRPr lang="en-US" sz="1600">
            <a:effectLst/>
          </a:endParaRPr>
        </a:p>
        <a:p>
          <a:r>
            <a:rPr lang="en-US" sz="1600" baseline="0"/>
            <a:t>In a stable process you should have an equal number of values falling above and below your mean - this is normal variation that does not require action. If you begin to see the values trending above or below the mean it indicates there may need to be adjustments made. If you consistently begin to see values outside the 2x SD range (rememer 1 in 20 values is normal) action is required to bring the process back into stability.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R119"/>
  <sheetViews>
    <sheetView tabSelected="1" zoomScale="70" zoomScaleNormal="70" workbookViewId="0">
      <pane xSplit="2" ySplit="1" topLeftCell="C2" activePane="bottomRight" state="frozen"/>
      <selection pane="topRight" activeCell="B1" sqref="B1"/>
      <selection pane="bottomLeft" activeCell="A2" sqref="A2"/>
      <selection pane="bottomRight" activeCell="AT83" sqref="AT83"/>
    </sheetView>
  </sheetViews>
  <sheetFormatPr defaultRowHeight="15" x14ac:dyDescent="0.25"/>
  <cols>
    <col min="1" max="1" width="101.7109375" customWidth="1"/>
    <col min="2" max="2" width="18" style="9" customWidth="1"/>
    <col min="3" max="3" width="18.42578125" style="44" customWidth="1"/>
    <col min="4" max="4" width="8.42578125" style="17" customWidth="1"/>
    <col min="5" max="5" width="11.7109375" style="15" customWidth="1"/>
    <col min="6" max="7" width="4.28515625" style="2" customWidth="1"/>
    <col min="8" max="8" width="11.7109375" style="15" customWidth="1"/>
    <col min="9" max="9" width="3.85546875" style="2" customWidth="1"/>
    <col min="10" max="10" width="3.5703125" style="2" customWidth="1"/>
    <col min="11" max="11" width="11.7109375" style="15" customWidth="1"/>
    <col min="12" max="13" width="3.85546875" style="2" customWidth="1"/>
    <col min="14" max="14" width="11.7109375" customWidth="1"/>
    <col min="15" max="16" width="4" style="2" customWidth="1"/>
    <col min="17" max="17" width="11.7109375" customWidth="1"/>
    <col min="18" max="19" width="4" style="2" customWidth="1"/>
    <col min="20" max="20" width="11.7109375" customWidth="1"/>
    <col min="21" max="22" width="4" style="2" customWidth="1"/>
    <col min="23" max="23" width="11.7109375" customWidth="1"/>
    <col min="24" max="25" width="4" style="2" customWidth="1"/>
    <col min="26" max="26" width="11.7109375" customWidth="1"/>
    <col min="27" max="28" width="4" style="2" customWidth="1"/>
    <col min="29" max="29" width="11.7109375" customWidth="1"/>
    <col min="30" max="31" width="4" style="2" customWidth="1"/>
    <col min="32" max="32" width="3.140625" hidden="1" customWidth="1"/>
    <col min="33" max="33" width="12.7109375" style="9" hidden="1" customWidth="1"/>
    <col min="34" max="34" width="24.28515625" style="20" hidden="1" customWidth="1"/>
    <col min="35" max="35" width="13.28515625" style="8" hidden="1" customWidth="1"/>
    <col min="36" max="36" width="11.7109375" customWidth="1"/>
    <col min="37" max="38" width="4" style="2" customWidth="1"/>
    <col min="39" max="39" width="11.7109375" customWidth="1"/>
    <col min="40" max="40" width="4" style="2" customWidth="1"/>
    <col min="41" max="41" width="4.5703125" style="2" customWidth="1"/>
    <col min="42" max="42" width="11.7109375" customWidth="1"/>
    <col min="43" max="44" width="4" style="2" customWidth="1"/>
  </cols>
  <sheetData>
    <row r="1" spans="1:44" s="3" customFormat="1" ht="36.75" customHeight="1" x14ac:dyDescent="0.25">
      <c r="A1"/>
      <c r="B1" s="5" t="s">
        <v>0</v>
      </c>
      <c r="C1" s="42" t="s">
        <v>16</v>
      </c>
      <c r="D1" s="24" t="s">
        <v>21</v>
      </c>
      <c r="E1" s="14" t="s">
        <v>14</v>
      </c>
      <c r="F1" s="36" t="s">
        <v>9</v>
      </c>
      <c r="G1" s="36" t="s">
        <v>10</v>
      </c>
      <c r="H1" s="14" t="s">
        <v>13</v>
      </c>
      <c r="I1" s="36" t="s">
        <v>9</v>
      </c>
      <c r="J1" s="36" t="s">
        <v>10</v>
      </c>
      <c r="K1" s="14" t="s">
        <v>15</v>
      </c>
      <c r="L1" s="36" t="s">
        <v>9</v>
      </c>
      <c r="M1" s="36" t="s">
        <v>10</v>
      </c>
      <c r="N1" s="3" t="s">
        <v>1</v>
      </c>
      <c r="O1" s="36" t="s">
        <v>9</v>
      </c>
      <c r="P1" s="36" t="s">
        <v>10</v>
      </c>
      <c r="Q1" s="3" t="s">
        <v>2</v>
      </c>
      <c r="R1" s="36" t="s">
        <v>9</v>
      </c>
      <c r="S1" s="36" t="s">
        <v>10</v>
      </c>
      <c r="T1" s="3" t="s">
        <v>23</v>
      </c>
      <c r="U1" s="36" t="s">
        <v>9</v>
      </c>
      <c r="V1" s="36" t="s">
        <v>10</v>
      </c>
      <c r="W1" s="3" t="s">
        <v>5</v>
      </c>
      <c r="X1" s="36" t="s">
        <v>9</v>
      </c>
      <c r="Y1" s="36" t="s">
        <v>10</v>
      </c>
      <c r="Z1" s="3" t="s">
        <v>11</v>
      </c>
      <c r="AA1" s="36" t="s">
        <v>9</v>
      </c>
      <c r="AB1" s="36" t="s">
        <v>10</v>
      </c>
      <c r="AC1" s="3" t="s">
        <v>12</v>
      </c>
      <c r="AD1" s="36" t="s">
        <v>9</v>
      </c>
      <c r="AE1" s="36" t="s">
        <v>10</v>
      </c>
      <c r="AF1" s="4"/>
      <c r="AG1" s="5" t="s">
        <v>0</v>
      </c>
      <c r="AH1" s="5" t="s">
        <v>16</v>
      </c>
      <c r="AI1" s="6" t="s">
        <v>8</v>
      </c>
      <c r="AJ1" s="3" t="s">
        <v>3</v>
      </c>
      <c r="AK1" s="36" t="s">
        <v>9</v>
      </c>
      <c r="AL1" s="36" t="s">
        <v>10</v>
      </c>
      <c r="AM1" s="3" t="s">
        <v>4</v>
      </c>
      <c r="AN1" s="36" t="s">
        <v>9</v>
      </c>
      <c r="AO1" s="36" t="s">
        <v>10</v>
      </c>
      <c r="AP1" s="3" t="s">
        <v>22</v>
      </c>
      <c r="AQ1" s="36" t="s">
        <v>9</v>
      </c>
      <c r="AR1" s="36" t="s">
        <v>10</v>
      </c>
    </row>
    <row r="2" spans="1:44" x14ac:dyDescent="0.25">
      <c r="B2" s="7">
        <v>42736</v>
      </c>
      <c r="C2" s="43" t="s">
        <v>24</v>
      </c>
      <c r="D2" s="17">
        <v>1</v>
      </c>
      <c r="E2" s="58">
        <v>80.7</v>
      </c>
      <c r="F2" s="35">
        <f t="shared" ref="F2:F33" si="0">$E$60</f>
        <v>78.613765504477257</v>
      </c>
      <c r="G2" s="35">
        <f t="shared" ref="G2:G33" si="1">$E$61</f>
        <v>81.981403999195649</v>
      </c>
      <c r="H2" s="56">
        <v>78.400000000000006</v>
      </c>
      <c r="I2" s="35">
        <f t="shared" ref="I2:I33" si="2">$H$60</f>
        <v>75.846530990466391</v>
      </c>
      <c r="J2" s="35">
        <f t="shared" ref="J2:J33" si="3">$H$61</f>
        <v>82.786343558859841</v>
      </c>
      <c r="K2" s="58">
        <v>10</v>
      </c>
      <c r="L2" s="35">
        <f t="shared" ref="L2:L33" si="4">$K$60</f>
        <v>1.2920771931322079</v>
      </c>
      <c r="M2" s="35">
        <f t="shared" ref="M2:M33" si="5">$K$61</f>
        <v>10.957922806867792</v>
      </c>
      <c r="N2" s="57">
        <v>150</v>
      </c>
      <c r="O2" s="50">
        <f t="shared" ref="O2:O33" si="6">$N$60</f>
        <v>62.709004116535105</v>
      </c>
      <c r="P2" s="50">
        <f t="shared" ref="P2:P33" si="7">$N$61</f>
        <v>179.38622088346489</v>
      </c>
      <c r="Q2" s="57">
        <v>145</v>
      </c>
      <c r="R2" s="50">
        <f t="shared" ref="R2:R33" si="8">$Q$60</f>
        <v>119.41089678284794</v>
      </c>
      <c r="S2" s="50">
        <f t="shared" ref="S2:S33" si="9">$Q$61</f>
        <v>175.49372821715207</v>
      </c>
      <c r="T2" s="60">
        <v>11.1</v>
      </c>
      <c r="U2" s="35">
        <f t="shared" ref="U2:U33" si="10">$T$60</f>
        <v>9.9933772539208956</v>
      </c>
      <c r="V2" s="35">
        <f t="shared" ref="V2:V33" si="11">$T$61</f>
        <v>12.274122746079106</v>
      </c>
      <c r="W2" s="57">
        <v>4</v>
      </c>
      <c r="X2" s="40">
        <f t="shared" ref="X2:X33" si="12">$W$60</f>
        <v>3.5633162584891505</v>
      </c>
      <c r="Y2" s="40">
        <f t="shared" ref="Y2:Y33" si="13">$W$61</f>
        <v>4.6612512415108487</v>
      </c>
      <c r="Z2" s="58">
        <v>6.7</v>
      </c>
      <c r="AA2" s="35">
        <f t="shared" ref="AA2:AA33" si="14">$Z$60</f>
        <v>4.1382696745697416</v>
      </c>
      <c r="AB2" s="35">
        <f t="shared" ref="AB2:AB33" si="15">$Z$61</f>
        <v>7.7542303254302567</v>
      </c>
      <c r="AC2" s="57">
        <v>2.5</v>
      </c>
      <c r="AD2" s="40">
        <f t="shared" ref="AD2:AD33" si="16">$AC$60</f>
        <v>1.6721775371544534</v>
      </c>
      <c r="AE2" s="40">
        <f t="shared" ref="AE2:AE33" si="17">$AC$61</f>
        <v>3.1988099628455458</v>
      </c>
      <c r="AG2" s="7">
        <v>42914</v>
      </c>
      <c r="AH2" s="20" t="s">
        <v>18</v>
      </c>
      <c r="AI2" s="8">
        <v>1</v>
      </c>
      <c r="AJ2" s="57">
        <v>55</v>
      </c>
      <c r="AK2" s="40">
        <f t="shared" ref="AK2:AK33" si="18">$AJ$60</f>
        <v>38.528275826787862</v>
      </c>
      <c r="AL2" s="40">
        <f t="shared" ref="AL2:AL33" si="19">$AJ$61</f>
        <v>65.971724173212138</v>
      </c>
      <c r="AM2" s="57">
        <v>135</v>
      </c>
      <c r="AN2" s="40">
        <f t="shared" ref="AN2:AN33" si="20">$AM$60</f>
        <v>92.281215348980439</v>
      </c>
      <c r="AO2" s="40">
        <f t="shared" ref="AO2:AO33" si="21">$AM$61</f>
        <v>151.69170465101956</v>
      </c>
      <c r="AP2" s="56">
        <v>81.900000000000006</v>
      </c>
      <c r="AQ2" s="40">
        <f t="shared" ref="AQ2:AQ33" si="22">$AP$60</f>
        <v>73.463133907315211</v>
      </c>
      <c r="AR2" s="40">
        <f t="shared" ref="AR2:AR33" si="23">$AP$61</f>
        <v>96.561866092684795</v>
      </c>
    </row>
    <row r="3" spans="1:44" x14ac:dyDescent="0.25">
      <c r="B3" s="7"/>
      <c r="C3" s="43" t="s">
        <v>25</v>
      </c>
      <c r="D3" s="17">
        <v>2</v>
      </c>
      <c r="E3" s="58">
        <v>80.599999999999994</v>
      </c>
      <c r="F3" s="35">
        <f t="shared" si="0"/>
        <v>78.613765504477257</v>
      </c>
      <c r="G3" s="35">
        <f t="shared" si="1"/>
        <v>81.981403999195649</v>
      </c>
      <c r="H3" s="56">
        <v>78.3</v>
      </c>
      <c r="I3" s="35">
        <f t="shared" si="2"/>
        <v>75.846530990466391</v>
      </c>
      <c r="J3" s="35">
        <f t="shared" si="3"/>
        <v>82.786343558859841</v>
      </c>
      <c r="K3" s="58">
        <v>8</v>
      </c>
      <c r="L3" s="35">
        <f t="shared" si="4"/>
        <v>1.2920771931322079</v>
      </c>
      <c r="M3" s="35">
        <f t="shared" si="5"/>
        <v>10.957922806867792</v>
      </c>
      <c r="N3" s="57">
        <v>135</v>
      </c>
      <c r="O3" s="50">
        <f t="shared" si="6"/>
        <v>62.709004116535105</v>
      </c>
      <c r="P3" s="50">
        <f t="shared" si="7"/>
        <v>179.38622088346489</v>
      </c>
      <c r="Q3" s="57">
        <v>140</v>
      </c>
      <c r="R3" s="50">
        <f t="shared" si="8"/>
        <v>119.41089678284794</v>
      </c>
      <c r="S3" s="50">
        <f t="shared" si="9"/>
        <v>175.49372821715207</v>
      </c>
      <c r="T3" s="60">
        <v>10.6</v>
      </c>
      <c r="U3" s="35">
        <f t="shared" si="10"/>
        <v>9.9933772539208956</v>
      </c>
      <c r="V3" s="35">
        <f t="shared" si="11"/>
        <v>12.274122746079106</v>
      </c>
      <c r="W3" s="57">
        <v>4.2</v>
      </c>
      <c r="X3" s="40">
        <f t="shared" si="12"/>
        <v>3.5633162584891505</v>
      </c>
      <c r="Y3" s="40">
        <f t="shared" si="13"/>
        <v>4.6612512415108487</v>
      </c>
      <c r="Z3" s="58">
        <v>6</v>
      </c>
      <c r="AA3" s="35">
        <f t="shared" si="14"/>
        <v>4.1382696745697416</v>
      </c>
      <c r="AB3" s="35">
        <f t="shared" si="15"/>
        <v>7.7542303254302567</v>
      </c>
      <c r="AC3" s="57">
        <v>2.6</v>
      </c>
      <c r="AD3" s="40">
        <f t="shared" si="16"/>
        <v>1.6721775371544534</v>
      </c>
      <c r="AE3" s="40">
        <f t="shared" si="17"/>
        <v>3.1988099628455458</v>
      </c>
      <c r="AG3" s="7">
        <v>42927</v>
      </c>
      <c r="AH3" s="19" t="s">
        <v>17</v>
      </c>
      <c r="AI3" s="8">
        <v>2</v>
      </c>
      <c r="AJ3" s="57">
        <v>60</v>
      </c>
      <c r="AK3" s="40">
        <f t="shared" si="18"/>
        <v>38.528275826787862</v>
      </c>
      <c r="AL3" s="40">
        <f t="shared" si="19"/>
        <v>65.971724173212138</v>
      </c>
      <c r="AM3" s="57">
        <v>120</v>
      </c>
      <c r="AN3" s="40">
        <f t="shared" si="20"/>
        <v>92.281215348980439</v>
      </c>
      <c r="AO3" s="40">
        <f t="shared" si="21"/>
        <v>151.69170465101956</v>
      </c>
      <c r="AP3" s="56">
        <v>90.1</v>
      </c>
      <c r="AQ3" s="40">
        <f t="shared" si="22"/>
        <v>73.463133907315211</v>
      </c>
      <c r="AR3" s="40">
        <f t="shared" si="23"/>
        <v>96.561866092684795</v>
      </c>
    </row>
    <row r="4" spans="1:44" x14ac:dyDescent="0.25">
      <c r="B4" s="7">
        <v>43108</v>
      </c>
      <c r="C4" s="43" t="s">
        <v>26</v>
      </c>
      <c r="D4" s="17">
        <v>3</v>
      </c>
      <c r="E4" s="58">
        <v>78.7</v>
      </c>
      <c r="F4" s="35">
        <f t="shared" si="0"/>
        <v>78.613765504477257</v>
      </c>
      <c r="G4" s="35">
        <f t="shared" si="1"/>
        <v>81.981403999195649</v>
      </c>
      <c r="H4" s="56">
        <v>76.099999999999994</v>
      </c>
      <c r="I4" s="35">
        <f t="shared" si="2"/>
        <v>75.846530990466391</v>
      </c>
      <c r="J4" s="35">
        <f t="shared" si="3"/>
        <v>82.786343558859841</v>
      </c>
      <c r="K4" s="58">
        <v>6</v>
      </c>
      <c r="L4" s="35">
        <f t="shared" si="4"/>
        <v>1.2920771931322079</v>
      </c>
      <c r="M4" s="35">
        <f t="shared" si="5"/>
        <v>10.957922806867792</v>
      </c>
      <c r="N4" s="57">
        <v>140</v>
      </c>
      <c r="O4" s="50">
        <f t="shared" si="6"/>
        <v>62.709004116535105</v>
      </c>
      <c r="P4" s="50">
        <f t="shared" si="7"/>
        <v>179.38622088346489</v>
      </c>
      <c r="Q4" s="57">
        <v>160</v>
      </c>
      <c r="R4" s="50">
        <f t="shared" si="8"/>
        <v>119.41089678284794</v>
      </c>
      <c r="S4" s="50">
        <f t="shared" si="9"/>
        <v>175.49372821715207</v>
      </c>
      <c r="T4" s="60">
        <v>11.17</v>
      </c>
      <c r="U4" s="35">
        <f t="shared" si="10"/>
        <v>9.9933772539208956</v>
      </c>
      <c r="V4" s="35">
        <f t="shared" si="11"/>
        <v>12.274122746079106</v>
      </c>
      <c r="W4" s="57">
        <v>3.9</v>
      </c>
      <c r="X4" s="40">
        <f t="shared" si="12"/>
        <v>3.5633162584891505</v>
      </c>
      <c r="Y4" s="40">
        <f t="shared" si="13"/>
        <v>4.6612512415108487</v>
      </c>
      <c r="Z4" s="58">
        <v>6.6</v>
      </c>
      <c r="AA4" s="35">
        <f t="shared" si="14"/>
        <v>4.1382696745697416</v>
      </c>
      <c r="AB4" s="35">
        <f t="shared" si="15"/>
        <v>7.7542303254302567</v>
      </c>
      <c r="AC4" s="57">
        <v>2.8</v>
      </c>
      <c r="AD4" s="40">
        <f t="shared" si="16"/>
        <v>1.6721775371544534</v>
      </c>
      <c r="AE4" s="40">
        <f t="shared" si="17"/>
        <v>3.1988099628455458</v>
      </c>
      <c r="AG4" s="7">
        <v>42928</v>
      </c>
      <c r="AH4" s="19" t="s">
        <v>19</v>
      </c>
      <c r="AI4" s="8">
        <v>3</v>
      </c>
      <c r="AJ4" s="57">
        <v>62</v>
      </c>
      <c r="AK4" s="40">
        <f t="shared" si="18"/>
        <v>38.528275826787862</v>
      </c>
      <c r="AL4" s="40">
        <f t="shared" si="19"/>
        <v>65.971724173212138</v>
      </c>
      <c r="AM4" s="57">
        <v>112</v>
      </c>
      <c r="AN4" s="40">
        <f t="shared" si="20"/>
        <v>92.281215348980439</v>
      </c>
      <c r="AO4" s="40">
        <f t="shared" si="21"/>
        <v>151.69170465101956</v>
      </c>
      <c r="AP4" s="56">
        <v>76.599999999999994</v>
      </c>
      <c r="AQ4" s="40">
        <f t="shared" si="22"/>
        <v>73.463133907315211</v>
      </c>
      <c r="AR4" s="40">
        <f t="shared" si="23"/>
        <v>96.561866092684795</v>
      </c>
    </row>
    <row r="5" spans="1:44" x14ac:dyDescent="0.25">
      <c r="B5" s="7"/>
      <c r="C5" s="43" t="s">
        <v>27</v>
      </c>
      <c r="D5" s="17">
        <v>4</v>
      </c>
      <c r="E5" s="58">
        <v>80.400000000000006</v>
      </c>
      <c r="F5" s="35">
        <f t="shared" si="0"/>
        <v>78.613765504477257</v>
      </c>
      <c r="G5" s="35">
        <f t="shared" si="1"/>
        <v>81.981403999195649</v>
      </c>
      <c r="H5" s="56">
        <v>79.8</v>
      </c>
      <c r="I5" s="35">
        <f t="shared" si="2"/>
        <v>75.846530990466391</v>
      </c>
      <c r="J5" s="35">
        <f t="shared" si="3"/>
        <v>82.786343558859841</v>
      </c>
      <c r="K5" s="58">
        <v>8</v>
      </c>
      <c r="L5" s="35">
        <f t="shared" si="4"/>
        <v>1.2920771931322079</v>
      </c>
      <c r="M5" s="35">
        <f t="shared" si="5"/>
        <v>10.957922806867792</v>
      </c>
      <c r="N5" s="58">
        <v>148</v>
      </c>
      <c r="O5" s="50">
        <f t="shared" si="6"/>
        <v>62.709004116535105</v>
      </c>
      <c r="P5" s="50">
        <f t="shared" si="7"/>
        <v>179.38622088346489</v>
      </c>
      <c r="Q5" s="57">
        <v>144</v>
      </c>
      <c r="R5" s="50">
        <f t="shared" si="8"/>
        <v>119.41089678284794</v>
      </c>
      <c r="S5" s="50">
        <f t="shared" si="9"/>
        <v>175.49372821715207</v>
      </c>
      <c r="T5" s="61">
        <v>12</v>
      </c>
      <c r="U5" s="35">
        <f t="shared" si="10"/>
        <v>9.9933772539208956</v>
      </c>
      <c r="V5" s="35">
        <f t="shared" si="11"/>
        <v>12.274122746079106</v>
      </c>
      <c r="W5" s="58">
        <v>3.9</v>
      </c>
      <c r="X5" s="40">
        <f t="shared" si="12"/>
        <v>3.5633162584891505</v>
      </c>
      <c r="Y5" s="40">
        <f t="shared" si="13"/>
        <v>4.6612512415108487</v>
      </c>
      <c r="Z5" s="58">
        <v>5.69</v>
      </c>
      <c r="AA5" s="35">
        <f t="shared" si="14"/>
        <v>4.1382696745697416</v>
      </c>
      <c r="AB5" s="35">
        <f t="shared" si="15"/>
        <v>7.7542303254302567</v>
      </c>
      <c r="AC5" s="58">
        <v>2.9</v>
      </c>
      <c r="AD5" s="40">
        <f t="shared" si="16"/>
        <v>1.6721775371544534</v>
      </c>
      <c r="AE5" s="40">
        <f t="shared" si="17"/>
        <v>3.1988099628455458</v>
      </c>
      <c r="AJ5" s="57">
        <v>45</v>
      </c>
      <c r="AK5" s="40">
        <f t="shared" si="18"/>
        <v>38.528275826787862</v>
      </c>
      <c r="AL5" s="40">
        <f t="shared" si="19"/>
        <v>65.971724173212138</v>
      </c>
      <c r="AM5" s="58">
        <v>113</v>
      </c>
      <c r="AN5" s="40">
        <f t="shared" si="20"/>
        <v>92.281215348980439</v>
      </c>
      <c r="AO5" s="40">
        <f t="shared" si="21"/>
        <v>151.69170465101956</v>
      </c>
      <c r="AP5" s="56">
        <v>81</v>
      </c>
      <c r="AQ5" s="40">
        <f t="shared" si="22"/>
        <v>73.463133907315211</v>
      </c>
      <c r="AR5" s="40">
        <f t="shared" si="23"/>
        <v>96.561866092684795</v>
      </c>
    </row>
    <row r="6" spans="1:44" x14ac:dyDescent="0.25">
      <c r="B6" s="7">
        <v>43115</v>
      </c>
      <c r="C6" s="43" t="s">
        <v>28</v>
      </c>
      <c r="D6" s="17">
        <v>5</v>
      </c>
      <c r="E6" s="58">
        <v>80.400000000000006</v>
      </c>
      <c r="F6" s="35">
        <f t="shared" si="0"/>
        <v>78.613765504477257</v>
      </c>
      <c r="G6" s="35">
        <f t="shared" si="1"/>
        <v>81.981403999195649</v>
      </c>
      <c r="H6" s="56">
        <v>79.900000000000006</v>
      </c>
      <c r="I6" s="35">
        <f t="shared" si="2"/>
        <v>75.846530990466391</v>
      </c>
      <c r="J6" s="35">
        <f t="shared" si="3"/>
        <v>82.786343558859841</v>
      </c>
      <c r="K6" s="58">
        <v>4</v>
      </c>
      <c r="L6" s="35">
        <f t="shared" si="4"/>
        <v>1.2920771931322079</v>
      </c>
      <c r="M6" s="35">
        <f t="shared" si="5"/>
        <v>10.957922806867792</v>
      </c>
      <c r="N6" s="58">
        <v>131</v>
      </c>
      <c r="O6" s="50">
        <f t="shared" si="6"/>
        <v>62.709004116535105</v>
      </c>
      <c r="P6" s="50">
        <f t="shared" si="7"/>
        <v>179.38622088346489</v>
      </c>
      <c r="Q6" s="58">
        <v>142</v>
      </c>
      <c r="R6" s="50">
        <f t="shared" si="8"/>
        <v>119.41089678284794</v>
      </c>
      <c r="S6" s="50">
        <f t="shared" si="9"/>
        <v>175.49372821715207</v>
      </c>
      <c r="T6" s="61">
        <v>11.3</v>
      </c>
      <c r="U6" s="35">
        <f t="shared" si="10"/>
        <v>9.9933772539208956</v>
      </c>
      <c r="V6" s="35">
        <f t="shared" si="11"/>
        <v>12.274122746079106</v>
      </c>
      <c r="W6" s="58">
        <v>4</v>
      </c>
      <c r="X6" s="40">
        <f t="shared" si="12"/>
        <v>3.5633162584891505</v>
      </c>
      <c r="Y6" s="40">
        <f t="shared" si="13"/>
        <v>4.6612512415108487</v>
      </c>
      <c r="Z6" s="58">
        <v>4.92</v>
      </c>
      <c r="AA6" s="35">
        <f t="shared" si="14"/>
        <v>4.1382696745697416</v>
      </c>
      <c r="AB6" s="35">
        <f t="shared" si="15"/>
        <v>7.7542303254302567</v>
      </c>
      <c r="AC6" s="58">
        <v>2.2999999999999998</v>
      </c>
      <c r="AD6" s="40">
        <f t="shared" si="16"/>
        <v>1.6721775371544534</v>
      </c>
      <c r="AE6" s="40">
        <f t="shared" si="17"/>
        <v>3.1988099628455458</v>
      </c>
      <c r="AG6" s="7">
        <v>42961</v>
      </c>
      <c r="AH6" s="18" t="s">
        <v>20</v>
      </c>
      <c r="AI6" s="8">
        <v>4</v>
      </c>
      <c r="AJ6" s="58">
        <v>49</v>
      </c>
      <c r="AK6" s="40">
        <f t="shared" si="18"/>
        <v>38.528275826787862</v>
      </c>
      <c r="AL6" s="40">
        <f t="shared" si="19"/>
        <v>65.971724173212138</v>
      </c>
      <c r="AM6" s="58">
        <v>119</v>
      </c>
      <c r="AN6" s="40">
        <f t="shared" si="20"/>
        <v>92.281215348980439</v>
      </c>
      <c r="AO6" s="40">
        <f t="shared" si="21"/>
        <v>151.69170465101956</v>
      </c>
      <c r="AP6" s="56">
        <v>86</v>
      </c>
      <c r="AQ6" s="40">
        <f t="shared" si="22"/>
        <v>73.463133907315211</v>
      </c>
      <c r="AR6" s="40">
        <f t="shared" si="23"/>
        <v>96.561866092684795</v>
      </c>
    </row>
    <row r="7" spans="1:44" x14ac:dyDescent="0.25">
      <c r="B7" s="7"/>
      <c r="C7" s="43" t="s">
        <v>29</v>
      </c>
      <c r="D7" s="17">
        <v>6</v>
      </c>
      <c r="E7" s="58">
        <v>79.400000000000006</v>
      </c>
      <c r="F7" s="35">
        <f t="shared" si="0"/>
        <v>78.613765504477257</v>
      </c>
      <c r="G7" s="35">
        <f t="shared" si="1"/>
        <v>81.981403999195649</v>
      </c>
      <c r="H7" s="56">
        <v>79.33</v>
      </c>
      <c r="I7" s="35">
        <f t="shared" si="2"/>
        <v>75.846530990466391</v>
      </c>
      <c r="J7" s="35">
        <f t="shared" si="3"/>
        <v>82.786343558859841</v>
      </c>
      <c r="K7" s="58">
        <v>3</v>
      </c>
      <c r="L7" s="35">
        <f t="shared" si="4"/>
        <v>1.2920771931322079</v>
      </c>
      <c r="M7" s="35">
        <f t="shared" si="5"/>
        <v>10.957922806867792</v>
      </c>
      <c r="N7" s="58">
        <v>84</v>
      </c>
      <c r="O7" s="50">
        <f t="shared" si="6"/>
        <v>62.709004116535105</v>
      </c>
      <c r="P7" s="50">
        <f t="shared" si="7"/>
        <v>179.38622088346489</v>
      </c>
      <c r="Q7" s="58">
        <v>170</v>
      </c>
      <c r="R7" s="50">
        <f t="shared" si="8"/>
        <v>119.41089678284794</v>
      </c>
      <c r="S7" s="50">
        <f t="shared" si="9"/>
        <v>175.49372821715207</v>
      </c>
      <c r="T7" s="61">
        <v>11.7</v>
      </c>
      <c r="U7" s="35">
        <f t="shared" si="10"/>
        <v>9.9933772539208956</v>
      </c>
      <c r="V7" s="35">
        <f t="shared" si="11"/>
        <v>12.274122746079106</v>
      </c>
      <c r="W7" s="58">
        <v>4.7</v>
      </c>
      <c r="X7" s="40">
        <f t="shared" si="12"/>
        <v>3.5633162584891505</v>
      </c>
      <c r="Y7" s="40">
        <f t="shared" si="13"/>
        <v>4.6612512415108487</v>
      </c>
      <c r="Z7" s="58">
        <v>5.75</v>
      </c>
      <c r="AA7" s="35">
        <f t="shared" si="14"/>
        <v>4.1382696745697416</v>
      </c>
      <c r="AB7" s="35">
        <f t="shared" si="15"/>
        <v>7.7542303254302567</v>
      </c>
      <c r="AC7" s="58">
        <v>2.2999999999999998</v>
      </c>
      <c r="AD7" s="40">
        <f t="shared" si="16"/>
        <v>1.6721775371544534</v>
      </c>
      <c r="AE7" s="40">
        <f t="shared" si="17"/>
        <v>3.1988099628455458</v>
      </c>
      <c r="AG7" s="7"/>
      <c r="AH7" s="18" t="s">
        <v>20</v>
      </c>
      <c r="AI7" s="8">
        <v>5</v>
      </c>
      <c r="AJ7" s="58">
        <v>55</v>
      </c>
      <c r="AK7" s="40">
        <f t="shared" si="18"/>
        <v>38.528275826787862</v>
      </c>
      <c r="AL7" s="40">
        <f t="shared" si="19"/>
        <v>65.971724173212138</v>
      </c>
      <c r="AM7" s="58">
        <v>136</v>
      </c>
      <c r="AN7" s="40">
        <f t="shared" si="20"/>
        <v>92.281215348980439</v>
      </c>
      <c r="AO7" s="40">
        <f t="shared" si="21"/>
        <v>151.69170465101956</v>
      </c>
      <c r="AP7" s="56">
        <v>93</v>
      </c>
      <c r="AQ7" s="40">
        <f t="shared" si="22"/>
        <v>73.463133907315211</v>
      </c>
      <c r="AR7" s="40">
        <f t="shared" si="23"/>
        <v>96.561866092684795</v>
      </c>
    </row>
    <row r="8" spans="1:44" x14ac:dyDescent="0.25">
      <c r="B8" s="7">
        <v>43122</v>
      </c>
      <c r="C8" s="43" t="s">
        <v>30</v>
      </c>
      <c r="D8" s="17">
        <v>7</v>
      </c>
      <c r="E8" s="56">
        <v>81.280678014691773</v>
      </c>
      <c r="F8" s="35">
        <f t="shared" si="0"/>
        <v>78.613765504477257</v>
      </c>
      <c r="G8" s="35">
        <f t="shared" si="1"/>
        <v>81.981403999195649</v>
      </c>
      <c r="H8" s="56">
        <v>81.334097106611992</v>
      </c>
      <c r="I8" s="35">
        <f t="shared" si="2"/>
        <v>75.846530990466391</v>
      </c>
      <c r="J8" s="35">
        <f t="shared" si="3"/>
        <v>82.786343558859841</v>
      </c>
      <c r="K8" s="58">
        <v>4</v>
      </c>
      <c r="L8" s="35">
        <f t="shared" si="4"/>
        <v>1.2920771931322079</v>
      </c>
      <c r="M8" s="35">
        <f t="shared" si="5"/>
        <v>10.957922806867792</v>
      </c>
      <c r="N8" s="59">
        <v>105.3809</v>
      </c>
      <c r="O8" s="50">
        <f t="shared" si="6"/>
        <v>62.709004116535105</v>
      </c>
      <c r="P8" s="50">
        <f t="shared" si="7"/>
        <v>179.38622088346489</v>
      </c>
      <c r="Q8" s="59">
        <v>123.9079</v>
      </c>
      <c r="R8" s="50">
        <f t="shared" si="8"/>
        <v>119.41089678284794</v>
      </c>
      <c r="S8" s="50">
        <f t="shared" si="9"/>
        <v>175.49372821715207</v>
      </c>
      <c r="T8" s="61">
        <v>11</v>
      </c>
      <c r="U8" s="35">
        <f t="shared" si="10"/>
        <v>9.9933772539208956</v>
      </c>
      <c r="V8" s="35">
        <f t="shared" si="11"/>
        <v>12.274122746079106</v>
      </c>
      <c r="W8" s="56">
        <v>3.9279700000000002</v>
      </c>
      <c r="X8" s="40">
        <f t="shared" si="12"/>
        <v>3.5633162584891505</v>
      </c>
      <c r="Y8" s="40">
        <f t="shared" si="13"/>
        <v>4.6612512415108487</v>
      </c>
      <c r="Z8" s="58">
        <v>4.62</v>
      </c>
      <c r="AA8" s="35">
        <f t="shared" si="14"/>
        <v>4.1382696745697416</v>
      </c>
      <c r="AB8" s="35">
        <f t="shared" si="15"/>
        <v>7.7542303254302567</v>
      </c>
      <c r="AC8" s="56">
        <v>2.42496</v>
      </c>
      <c r="AD8" s="40">
        <f t="shared" si="16"/>
        <v>1.6721775371544534</v>
      </c>
      <c r="AE8" s="40">
        <f t="shared" si="17"/>
        <v>3.1988099628455458</v>
      </c>
      <c r="AG8" s="7">
        <v>42962</v>
      </c>
      <c r="AH8" s="18" t="s">
        <v>20</v>
      </c>
      <c r="AI8" s="8">
        <v>6</v>
      </c>
      <c r="AJ8" s="56">
        <v>43</v>
      </c>
      <c r="AK8" s="40">
        <f t="shared" si="18"/>
        <v>38.528275826787862</v>
      </c>
      <c r="AL8" s="40">
        <f t="shared" si="19"/>
        <v>65.971724173212138</v>
      </c>
      <c r="AM8" s="59">
        <v>98.305679999999995</v>
      </c>
      <c r="AN8" s="40">
        <f t="shared" si="20"/>
        <v>92.281215348980439</v>
      </c>
      <c r="AO8" s="40">
        <f t="shared" si="21"/>
        <v>151.69170465101956</v>
      </c>
      <c r="AP8" s="56">
        <v>90.5</v>
      </c>
      <c r="AQ8" s="40">
        <f t="shared" si="22"/>
        <v>73.463133907315211</v>
      </c>
      <c r="AR8" s="40">
        <f t="shared" si="23"/>
        <v>96.561866092684795</v>
      </c>
    </row>
    <row r="9" spans="1:44" x14ac:dyDescent="0.25">
      <c r="C9" s="43" t="s">
        <v>31</v>
      </c>
      <c r="D9" s="17">
        <v>8</v>
      </c>
      <c r="E9" s="56">
        <v>80.900000000000006</v>
      </c>
      <c r="F9" s="35">
        <f t="shared" si="0"/>
        <v>78.613765504477257</v>
      </c>
      <c r="G9" s="35">
        <f t="shared" si="1"/>
        <v>81.981403999195649</v>
      </c>
      <c r="H9" s="56">
        <v>81.367401090692951</v>
      </c>
      <c r="I9" s="35">
        <f t="shared" si="2"/>
        <v>75.846530990466391</v>
      </c>
      <c r="J9" s="35">
        <f t="shared" si="3"/>
        <v>82.786343558859841</v>
      </c>
      <c r="K9" s="58">
        <v>6</v>
      </c>
      <c r="L9" s="35">
        <f t="shared" si="4"/>
        <v>1.2920771931322079</v>
      </c>
      <c r="M9" s="35">
        <f t="shared" si="5"/>
        <v>10.957922806867792</v>
      </c>
      <c r="N9" s="59">
        <v>75</v>
      </c>
      <c r="O9" s="50">
        <f t="shared" si="6"/>
        <v>62.709004116535105</v>
      </c>
      <c r="P9" s="50">
        <f t="shared" si="7"/>
        <v>179.38622088346489</v>
      </c>
      <c r="Q9" s="59">
        <v>154.7106</v>
      </c>
      <c r="R9" s="50">
        <f t="shared" si="8"/>
        <v>119.41089678284794</v>
      </c>
      <c r="S9" s="50">
        <f t="shared" si="9"/>
        <v>175.49372821715207</v>
      </c>
      <c r="T9" s="61">
        <v>10.199999999999999</v>
      </c>
      <c r="U9" s="35">
        <f t="shared" si="10"/>
        <v>9.9933772539208956</v>
      </c>
      <c r="V9" s="35">
        <f t="shared" si="11"/>
        <v>12.274122746079106</v>
      </c>
      <c r="W9" s="56">
        <v>4.2702999999999998</v>
      </c>
      <c r="X9" s="40">
        <f t="shared" si="12"/>
        <v>3.5633162584891505</v>
      </c>
      <c r="Y9" s="40">
        <f t="shared" si="13"/>
        <v>4.6612512415108487</v>
      </c>
      <c r="Z9" s="58">
        <v>7.29</v>
      </c>
      <c r="AA9" s="35">
        <f t="shared" si="14"/>
        <v>4.1382696745697416</v>
      </c>
      <c r="AB9" s="35">
        <f t="shared" si="15"/>
        <v>7.7542303254302567</v>
      </c>
      <c r="AC9" s="56">
        <v>1.65899</v>
      </c>
      <c r="AD9" s="40">
        <f t="shared" si="16"/>
        <v>1.6721775371544534</v>
      </c>
      <c r="AE9" s="40">
        <f t="shared" si="17"/>
        <v>3.1988099628455458</v>
      </c>
      <c r="AH9" s="18" t="s">
        <v>20</v>
      </c>
      <c r="AI9" s="8">
        <v>7</v>
      </c>
      <c r="AJ9" s="56">
        <v>49</v>
      </c>
      <c r="AK9" s="40">
        <f t="shared" si="18"/>
        <v>38.528275826787862</v>
      </c>
      <c r="AL9" s="40">
        <f t="shared" si="19"/>
        <v>65.971724173212138</v>
      </c>
      <c r="AM9" s="59">
        <v>142.58600000000001</v>
      </c>
      <c r="AN9" s="40">
        <f t="shared" si="20"/>
        <v>92.281215348980439</v>
      </c>
      <c r="AO9" s="40">
        <f t="shared" si="21"/>
        <v>151.69170465101956</v>
      </c>
      <c r="AP9" s="56">
        <v>81</v>
      </c>
      <c r="AQ9" s="40">
        <f t="shared" si="22"/>
        <v>73.463133907315211</v>
      </c>
      <c r="AR9" s="40">
        <f t="shared" si="23"/>
        <v>96.561866092684795</v>
      </c>
    </row>
    <row r="10" spans="1:44" x14ac:dyDescent="0.25">
      <c r="D10" s="17">
        <v>9</v>
      </c>
      <c r="E10" s="54"/>
      <c r="F10" s="35">
        <f t="shared" si="0"/>
        <v>78.613765504477257</v>
      </c>
      <c r="G10" s="35">
        <f t="shared" si="1"/>
        <v>81.981403999195649</v>
      </c>
      <c r="H10" s="54"/>
      <c r="I10" s="35">
        <f t="shared" si="2"/>
        <v>75.846530990466391</v>
      </c>
      <c r="J10" s="35">
        <f t="shared" si="3"/>
        <v>82.786343558859841</v>
      </c>
      <c r="K10" s="55"/>
      <c r="L10" s="35">
        <f t="shared" si="4"/>
        <v>1.2920771931322079</v>
      </c>
      <c r="M10" s="35">
        <f t="shared" si="5"/>
        <v>10.957922806867792</v>
      </c>
      <c r="N10" s="55"/>
      <c r="O10" s="50">
        <f t="shared" si="6"/>
        <v>62.709004116535105</v>
      </c>
      <c r="P10" s="50">
        <f t="shared" si="7"/>
        <v>179.38622088346489</v>
      </c>
      <c r="Q10" s="55"/>
      <c r="R10" s="50">
        <f t="shared" si="8"/>
        <v>119.41089678284794</v>
      </c>
      <c r="S10" s="50">
        <f t="shared" si="9"/>
        <v>175.49372821715207</v>
      </c>
      <c r="T10" s="55"/>
      <c r="U10" s="35">
        <f t="shared" si="10"/>
        <v>9.9933772539208956</v>
      </c>
      <c r="V10" s="35">
        <f t="shared" si="11"/>
        <v>12.274122746079106</v>
      </c>
      <c r="W10" s="55"/>
      <c r="X10" s="40">
        <f t="shared" si="12"/>
        <v>3.5633162584891505</v>
      </c>
      <c r="Y10" s="40">
        <f t="shared" si="13"/>
        <v>4.6612512415108487</v>
      </c>
      <c r="Z10" s="55"/>
      <c r="AA10" s="35">
        <f t="shared" si="14"/>
        <v>4.1382696745697416</v>
      </c>
      <c r="AB10" s="35">
        <f t="shared" si="15"/>
        <v>7.7542303254302567</v>
      </c>
      <c r="AC10" s="55"/>
      <c r="AD10" s="40">
        <f t="shared" si="16"/>
        <v>1.6721775371544534</v>
      </c>
      <c r="AE10" s="40">
        <f t="shared" si="17"/>
        <v>3.1988099628455458</v>
      </c>
      <c r="AG10" s="7">
        <v>42963</v>
      </c>
      <c r="AH10" s="18" t="s">
        <v>20</v>
      </c>
      <c r="AI10" s="8">
        <v>8</v>
      </c>
      <c r="AJ10" s="55"/>
      <c r="AK10" s="40">
        <f t="shared" si="18"/>
        <v>38.528275826787862</v>
      </c>
      <c r="AL10" s="40">
        <f t="shared" si="19"/>
        <v>65.971724173212138</v>
      </c>
      <c r="AM10" s="55"/>
      <c r="AN10" s="40">
        <f t="shared" si="20"/>
        <v>92.281215348980439</v>
      </c>
      <c r="AO10" s="40">
        <f t="shared" si="21"/>
        <v>151.69170465101956</v>
      </c>
      <c r="AP10" s="55"/>
      <c r="AQ10" s="40">
        <f t="shared" si="22"/>
        <v>73.463133907315211</v>
      </c>
      <c r="AR10" s="40">
        <f t="shared" si="23"/>
        <v>96.561866092684795</v>
      </c>
    </row>
    <row r="11" spans="1:44" x14ac:dyDescent="0.25">
      <c r="D11" s="17">
        <v>10</v>
      </c>
      <c r="E11"/>
      <c r="F11" s="35">
        <f t="shared" si="0"/>
        <v>78.613765504477257</v>
      </c>
      <c r="G11" s="35">
        <f t="shared" si="1"/>
        <v>81.981403999195649</v>
      </c>
      <c r="H11"/>
      <c r="I11" s="35">
        <f t="shared" si="2"/>
        <v>75.846530990466391</v>
      </c>
      <c r="J11" s="35">
        <f t="shared" si="3"/>
        <v>82.786343558859841</v>
      </c>
      <c r="K11"/>
      <c r="L11" s="35">
        <f t="shared" si="4"/>
        <v>1.2920771931322079</v>
      </c>
      <c r="M11" s="35">
        <f t="shared" si="5"/>
        <v>10.957922806867792</v>
      </c>
      <c r="O11" s="50">
        <f t="shared" si="6"/>
        <v>62.709004116535105</v>
      </c>
      <c r="P11" s="50">
        <f t="shared" si="7"/>
        <v>179.38622088346489</v>
      </c>
      <c r="R11" s="50">
        <f t="shared" si="8"/>
        <v>119.41089678284794</v>
      </c>
      <c r="S11" s="50">
        <f t="shared" si="9"/>
        <v>175.49372821715207</v>
      </c>
      <c r="U11" s="35">
        <f t="shared" si="10"/>
        <v>9.9933772539208956</v>
      </c>
      <c r="V11" s="35">
        <f t="shared" si="11"/>
        <v>12.274122746079106</v>
      </c>
      <c r="X11" s="40">
        <f t="shared" si="12"/>
        <v>3.5633162584891505</v>
      </c>
      <c r="Y11" s="40">
        <f t="shared" si="13"/>
        <v>4.6612512415108487</v>
      </c>
      <c r="AA11" s="35">
        <f t="shared" si="14"/>
        <v>4.1382696745697416</v>
      </c>
      <c r="AB11" s="35">
        <f t="shared" si="15"/>
        <v>7.7542303254302567</v>
      </c>
      <c r="AD11" s="40">
        <f t="shared" si="16"/>
        <v>1.6721775371544534</v>
      </c>
      <c r="AE11" s="40">
        <f t="shared" si="17"/>
        <v>3.1988099628455458</v>
      </c>
      <c r="AH11" s="18" t="s">
        <v>20</v>
      </c>
      <c r="AI11" s="8">
        <v>9</v>
      </c>
      <c r="AK11" s="40">
        <f t="shared" si="18"/>
        <v>38.528275826787862</v>
      </c>
      <c r="AL11" s="40">
        <f t="shared" si="19"/>
        <v>65.971724173212138</v>
      </c>
      <c r="AN11" s="40">
        <f t="shared" si="20"/>
        <v>92.281215348980439</v>
      </c>
      <c r="AO11" s="40">
        <f t="shared" si="21"/>
        <v>151.69170465101956</v>
      </c>
      <c r="AQ11" s="40">
        <f t="shared" si="22"/>
        <v>73.463133907315211</v>
      </c>
      <c r="AR11" s="40">
        <f t="shared" si="23"/>
        <v>96.561866092684795</v>
      </c>
    </row>
    <row r="12" spans="1:44" x14ac:dyDescent="0.25">
      <c r="D12" s="17">
        <v>11</v>
      </c>
      <c r="E12"/>
      <c r="F12" s="35">
        <f t="shared" si="0"/>
        <v>78.613765504477257</v>
      </c>
      <c r="G12" s="35">
        <f t="shared" si="1"/>
        <v>81.981403999195649</v>
      </c>
      <c r="H12"/>
      <c r="I12" s="35">
        <f t="shared" si="2"/>
        <v>75.846530990466391</v>
      </c>
      <c r="J12" s="35">
        <f t="shared" si="3"/>
        <v>82.786343558859841</v>
      </c>
      <c r="K12"/>
      <c r="L12" s="35">
        <f t="shared" si="4"/>
        <v>1.2920771931322079</v>
      </c>
      <c r="M12" s="35">
        <f t="shared" si="5"/>
        <v>10.957922806867792</v>
      </c>
      <c r="O12" s="50">
        <f t="shared" si="6"/>
        <v>62.709004116535105</v>
      </c>
      <c r="P12" s="50">
        <f t="shared" si="7"/>
        <v>179.38622088346489</v>
      </c>
      <c r="R12" s="50">
        <f t="shared" si="8"/>
        <v>119.41089678284794</v>
      </c>
      <c r="S12" s="50">
        <f t="shared" si="9"/>
        <v>175.49372821715207</v>
      </c>
      <c r="U12" s="35">
        <f t="shared" si="10"/>
        <v>9.9933772539208956</v>
      </c>
      <c r="V12" s="35">
        <f t="shared" si="11"/>
        <v>12.274122746079106</v>
      </c>
      <c r="X12" s="40">
        <f t="shared" si="12"/>
        <v>3.5633162584891505</v>
      </c>
      <c r="Y12" s="40">
        <f t="shared" si="13"/>
        <v>4.6612512415108487</v>
      </c>
      <c r="AA12" s="35">
        <f t="shared" si="14"/>
        <v>4.1382696745697416</v>
      </c>
      <c r="AB12" s="35">
        <f t="shared" si="15"/>
        <v>7.7542303254302567</v>
      </c>
      <c r="AD12" s="40">
        <f t="shared" si="16"/>
        <v>1.6721775371544534</v>
      </c>
      <c r="AE12" s="40">
        <f t="shared" si="17"/>
        <v>3.1988099628455458</v>
      </c>
      <c r="AK12" s="40">
        <f t="shared" si="18"/>
        <v>38.528275826787862</v>
      </c>
      <c r="AL12" s="40">
        <f t="shared" si="19"/>
        <v>65.971724173212138</v>
      </c>
      <c r="AN12" s="40">
        <f t="shared" si="20"/>
        <v>92.281215348980439</v>
      </c>
      <c r="AO12" s="40">
        <f t="shared" si="21"/>
        <v>151.69170465101956</v>
      </c>
      <c r="AQ12" s="40">
        <f t="shared" si="22"/>
        <v>73.463133907315211</v>
      </c>
      <c r="AR12" s="40">
        <f t="shared" si="23"/>
        <v>96.561866092684795</v>
      </c>
    </row>
    <row r="13" spans="1:44" x14ac:dyDescent="0.25">
      <c r="D13" s="17">
        <v>12</v>
      </c>
      <c r="E13"/>
      <c r="F13" s="35">
        <f t="shared" si="0"/>
        <v>78.613765504477257</v>
      </c>
      <c r="G13" s="35">
        <f t="shared" si="1"/>
        <v>81.981403999195649</v>
      </c>
      <c r="H13"/>
      <c r="I13" s="35">
        <f t="shared" si="2"/>
        <v>75.846530990466391</v>
      </c>
      <c r="J13" s="35">
        <f t="shared" si="3"/>
        <v>82.786343558859841</v>
      </c>
      <c r="K13"/>
      <c r="L13" s="35">
        <f t="shared" si="4"/>
        <v>1.2920771931322079</v>
      </c>
      <c r="M13" s="35">
        <f t="shared" si="5"/>
        <v>10.957922806867792</v>
      </c>
      <c r="O13" s="50">
        <f t="shared" si="6"/>
        <v>62.709004116535105</v>
      </c>
      <c r="P13" s="50">
        <f t="shared" si="7"/>
        <v>179.38622088346489</v>
      </c>
      <c r="R13" s="50">
        <f t="shared" si="8"/>
        <v>119.41089678284794</v>
      </c>
      <c r="S13" s="50">
        <f t="shared" si="9"/>
        <v>175.49372821715207</v>
      </c>
      <c r="U13" s="35">
        <f t="shared" si="10"/>
        <v>9.9933772539208956</v>
      </c>
      <c r="V13" s="35">
        <f t="shared" si="11"/>
        <v>12.274122746079106</v>
      </c>
      <c r="X13" s="40">
        <f t="shared" si="12"/>
        <v>3.5633162584891505</v>
      </c>
      <c r="Y13" s="40">
        <f t="shared" si="13"/>
        <v>4.6612512415108487</v>
      </c>
      <c r="AA13" s="35">
        <f t="shared" si="14"/>
        <v>4.1382696745697416</v>
      </c>
      <c r="AB13" s="35">
        <f t="shared" si="15"/>
        <v>7.7542303254302567</v>
      </c>
      <c r="AD13" s="40">
        <f t="shared" si="16"/>
        <v>1.6721775371544534</v>
      </c>
      <c r="AE13" s="40">
        <f t="shared" si="17"/>
        <v>3.1988099628455458</v>
      </c>
      <c r="AK13" s="40">
        <f t="shared" si="18"/>
        <v>38.528275826787862</v>
      </c>
      <c r="AL13" s="40">
        <f t="shared" si="19"/>
        <v>65.971724173212138</v>
      </c>
      <c r="AN13" s="40">
        <f t="shared" si="20"/>
        <v>92.281215348980439</v>
      </c>
      <c r="AO13" s="40">
        <f t="shared" si="21"/>
        <v>151.69170465101956</v>
      </c>
      <c r="AQ13" s="40">
        <f t="shared" si="22"/>
        <v>73.463133907315211</v>
      </c>
      <c r="AR13" s="40">
        <f t="shared" si="23"/>
        <v>96.561866092684795</v>
      </c>
    </row>
    <row r="14" spans="1:44" s="39" customFormat="1" x14ac:dyDescent="0.25">
      <c r="A14"/>
      <c r="B14" s="41"/>
      <c r="C14" s="22"/>
      <c r="D14" s="17">
        <v>13</v>
      </c>
      <c r="F14" s="40">
        <f t="shared" si="0"/>
        <v>78.613765504477257</v>
      </c>
      <c r="G14" s="40">
        <f t="shared" si="1"/>
        <v>81.981403999195649</v>
      </c>
      <c r="I14" s="40">
        <f t="shared" si="2"/>
        <v>75.846530990466391</v>
      </c>
      <c r="J14" s="40">
        <f t="shared" si="3"/>
        <v>82.786343558859841</v>
      </c>
      <c r="L14" s="40">
        <f t="shared" si="4"/>
        <v>1.2920771931322079</v>
      </c>
      <c r="M14" s="40">
        <f t="shared" si="5"/>
        <v>10.957922806867792</v>
      </c>
      <c r="O14" s="50">
        <f t="shared" si="6"/>
        <v>62.709004116535105</v>
      </c>
      <c r="P14" s="50">
        <f t="shared" si="7"/>
        <v>179.38622088346489</v>
      </c>
      <c r="R14" s="50">
        <f t="shared" si="8"/>
        <v>119.41089678284794</v>
      </c>
      <c r="S14" s="50">
        <f t="shared" si="9"/>
        <v>175.49372821715207</v>
      </c>
      <c r="U14" s="40">
        <f t="shared" si="10"/>
        <v>9.9933772539208956</v>
      </c>
      <c r="V14" s="40">
        <f t="shared" si="11"/>
        <v>12.274122746079106</v>
      </c>
      <c r="X14" s="40">
        <f t="shared" si="12"/>
        <v>3.5633162584891505</v>
      </c>
      <c r="Y14" s="40">
        <f t="shared" si="13"/>
        <v>4.6612512415108487</v>
      </c>
      <c r="AA14" s="40">
        <f t="shared" si="14"/>
        <v>4.1382696745697416</v>
      </c>
      <c r="AB14" s="40">
        <f t="shared" si="15"/>
        <v>7.7542303254302567</v>
      </c>
      <c r="AD14" s="40">
        <f t="shared" si="16"/>
        <v>1.6721775371544534</v>
      </c>
      <c r="AE14" s="40">
        <f t="shared" si="17"/>
        <v>3.1988099628455458</v>
      </c>
      <c r="AG14" s="41">
        <v>42964</v>
      </c>
      <c r="AH14" s="22" t="s">
        <v>20</v>
      </c>
      <c r="AI14" s="38">
        <v>10</v>
      </c>
      <c r="AK14" s="40">
        <f t="shared" si="18"/>
        <v>38.528275826787862</v>
      </c>
      <c r="AL14" s="40">
        <f t="shared" si="19"/>
        <v>65.971724173212138</v>
      </c>
      <c r="AN14" s="40">
        <f t="shared" si="20"/>
        <v>92.281215348980439</v>
      </c>
      <c r="AO14" s="40">
        <f t="shared" si="21"/>
        <v>151.69170465101956</v>
      </c>
      <c r="AQ14" s="40">
        <f t="shared" si="22"/>
        <v>73.463133907315211</v>
      </c>
      <c r="AR14" s="40">
        <f t="shared" si="23"/>
        <v>96.561866092684795</v>
      </c>
    </row>
    <row r="15" spans="1:44" s="39" customFormat="1" x14ac:dyDescent="0.25">
      <c r="A15"/>
      <c r="B15" s="37"/>
      <c r="C15" s="22"/>
      <c r="D15" s="17">
        <v>14</v>
      </c>
      <c r="F15" s="40">
        <f t="shared" si="0"/>
        <v>78.613765504477257</v>
      </c>
      <c r="G15" s="40">
        <f t="shared" si="1"/>
        <v>81.981403999195649</v>
      </c>
      <c r="I15" s="40">
        <f t="shared" si="2"/>
        <v>75.846530990466391</v>
      </c>
      <c r="J15" s="40">
        <f t="shared" si="3"/>
        <v>82.786343558859841</v>
      </c>
      <c r="L15" s="40">
        <f t="shared" si="4"/>
        <v>1.2920771931322079</v>
      </c>
      <c r="M15" s="40">
        <f t="shared" si="5"/>
        <v>10.957922806867792</v>
      </c>
      <c r="O15" s="50">
        <f t="shared" si="6"/>
        <v>62.709004116535105</v>
      </c>
      <c r="P15" s="50">
        <f t="shared" si="7"/>
        <v>179.38622088346489</v>
      </c>
      <c r="R15" s="50">
        <f t="shared" si="8"/>
        <v>119.41089678284794</v>
      </c>
      <c r="S15" s="50">
        <f t="shared" si="9"/>
        <v>175.49372821715207</v>
      </c>
      <c r="U15" s="40">
        <f t="shared" si="10"/>
        <v>9.9933772539208956</v>
      </c>
      <c r="V15" s="40">
        <f t="shared" si="11"/>
        <v>12.274122746079106</v>
      </c>
      <c r="X15" s="40">
        <f t="shared" si="12"/>
        <v>3.5633162584891505</v>
      </c>
      <c r="Y15" s="40">
        <f t="shared" si="13"/>
        <v>4.6612512415108487</v>
      </c>
      <c r="AA15" s="40">
        <f t="shared" si="14"/>
        <v>4.1382696745697416</v>
      </c>
      <c r="AB15" s="40">
        <f t="shared" si="15"/>
        <v>7.7542303254302567</v>
      </c>
      <c r="AD15" s="40">
        <f t="shared" si="16"/>
        <v>1.6721775371544534</v>
      </c>
      <c r="AE15" s="40">
        <f t="shared" si="17"/>
        <v>3.1988099628455458</v>
      </c>
      <c r="AG15" s="37"/>
      <c r="AH15" s="22" t="s">
        <v>20</v>
      </c>
      <c r="AI15" s="38">
        <v>11</v>
      </c>
      <c r="AK15" s="40">
        <f t="shared" si="18"/>
        <v>38.528275826787862</v>
      </c>
      <c r="AL15" s="40">
        <f t="shared" si="19"/>
        <v>65.971724173212138</v>
      </c>
      <c r="AN15" s="40">
        <f t="shared" si="20"/>
        <v>92.281215348980439</v>
      </c>
      <c r="AO15" s="40">
        <f t="shared" si="21"/>
        <v>151.69170465101956</v>
      </c>
      <c r="AQ15" s="40">
        <f t="shared" si="22"/>
        <v>73.463133907315211</v>
      </c>
      <c r="AR15" s="40">
        <f t="shared" si="23"/>
        <v>96.561866092684795</v>
      </c>
    </row>
    <row r="16" spans="1:44" x14ac:dyDescent="0.25">
      <c r="D16" s="17">
        <v>15</v>
      </c>
      <c r="E16" s="54"/>
      <c r="F16" s="35">
        <f t="shared" si="0"/>
        <v>78.613765504477257</v>
      </c>
      <c r="G16" s="35">
        <f t="shared" si="1"/>
        <v>81.981403999195649</v>
      </c>
      <c r="H16" s="54"/>
      <c r="I16" s="35">
        <f t="shared" si="2"/>
        <v>75.846530990466391</v>
      </c>
      <c r="J16" s="35">
        <f t="shared" si="3"/>
        <v>82.786343558859841</v>
      </c>
      <c r="K16" s="55"/>
      <c r="L16" s="35">
        <f t="shared" si="4"/>
        <v>1.2920771931322079</v>
      </c>
      <c r="M16" s="35">
        <f t="shared" si="5"/>
        <v>10.957922806867792</v>
      </c>
      <c r="N16" s="55"/>
      <c r="O16" s="50">
        <f t="shared" si="6"/>
        <v>62.709004116535105</v>
      </c>
      <c r="P16" s="50">
        <f t="shared" si="7"/>
        <v>179.38622088346489</v>
      </c>
      <c r="Q16" s="55"/>
      <c r="R16" s="50">
        <f t="shared" si="8"/>
        <v>119.41089678284794</v>
      </c>
      <c r="S16" s="50">
        <f t="shared" si="9"/>
        <v>175.49372821715207</v>
      </c>
      <c r="T16" s="55"/>
      <c r="U16" s="35">
        <f t="shared" si="10"/>
        <v>9.9933772539208956</v>
      </c>
      <c r="V16" s="35">
        <f t="shared" si="11"/>
        <v>12.274122746079106</v>
      </c>
      <c r="W16" s="55"/>
      <c r="X16" s="40">
        <f t="shared" si="12"/>
        <v>3.5633162584891505</v>
      </c>
      <c r="Y16" s="40">
        <f t="shared" si="13"/>
        <v>4.6612512415108487</v>
      </c>
      <c r="Z16" s="55"/>
      <c r="AA16" s="35">
        <f t="shared" si="14"/>
        <v>4.1382696745697416</v>
      </c>
      <c r="AB16" s="35">
        <f t="shared" si="15"/>
        <v>7.7542303254302567</v>
      </c>
      <c r="AC16" s="55"/>
      <c r="AD16" s="40">
        <f t="shared" si="16"/>
        <v>1.6721775371544534</v>
      </c>
      <c r="AE16" s="40">
        <f t="shared" si="17"/>
        <v>3.1988099628455458</v>
      </c>
      <c r="AG16" s="7">
        <v>42963</v>
      </c>
      <c r="AH16" s="18" t="s">
        <v>20</v>
      </c>
      <c r="AI16" s="8">
        <v>8</v>
      </c>
      <c r="AJ16" s="55"/>
      <c r="AK16" s="40">
        <f t="shared" si="18"/>
        <v>38.528275826787862</v>
      </c>
      <c r="AL16" s="40">
        <f t="shared" si="19"/>
        <v>65.971724173212138</v>
      </c>
      <c r="AM16" s="55"/>
      <c r="AN16" s="40">
        <f t="shared" si="20"/>
        <v>92.281215348980439</v>
      </c>
      <c r="AO16" s="40">
        <f t="shared" si="21"/>
        <v>151.69170465101956</v>
      </c>
      <c r="AP16" s="55"/>
      <c r="AQ16" s="40">
        <f t="shared" si="22"/>
        <v>73.463133907315211</v>
      </c>
      <c r="AR16" s="40">
        <f t="shared" si="23"/>
        <v>96.561866092684795</v>
      </c>
    </row>
    <row r="17" spans="1:44" hidden="1" x14ac:dyDescent="0.25">
      <c r="D17" s="17">
        <v>16</v>
      </c>
      <c r="E17"/>
      <c r="F17" s="35">
        <f t="shared" si="0"/>
        <v>78.613765504477257</v>
      </c>
      <c r="G17" s="35">
        <f t="shared" si="1"/>
        <v>81.981403999195649</v>
      </c>
      <c r="H17"/>
      <c r="I17" s="35">
        <f t="shared" si="2"/>
        <v>75.846530990466391</v>
      </c>
      <c r="J17" s="35">
        <f t="shared" si="3"/>
        <v>82.786343558859841</v>
      </c>
      <c r="K17"/>
      <c r="L17" s="35">
        <f t="shared" si="4"/>
        <v>1.2920771931322079</v>
      </c>
      <c r="M17" s="35">
        <f t="shared" si="5"/>
        <v>10.957922806867792</v>
      </c>
      <c r="O17" s="50">
        <f t="shared" si="6"/>
        <v>62.709004116535105</v>
      </c>
      <c r="P17" s="50">
        <f t="shared" si="7"/>
        <v>179.38622088346489</v>
      </c>
      <c r="R17" s="50">
        <f t="shared" si="8"/>
        <v>119.41089678284794</v>
      </c>
      <c r="S17" s="50">
        <f t="shared" si="9"/>
        <v>175.49372821715207</v>
      </c>
      <c r="U17" s="35">
        <f t="shared" si="10"/>
        <v>9.9933772539208956</v>
      </c>
      <c r="V17" s="35">
        <f t="shared" si="11"/>
        <v>12.274122746079106</v>
      </c>
      <c r="X17" s="40">
        <f t="shared" si="12"/>
        <v>3.5633162584891505</v>
      </c>
      <c r="Y17" s="40">
        <f t="shared" si="13"/>
        <v>4.6612512415108487</v>
      </c>
      <c r="AA17" s="35">
        <f t="shared" si="14"/>
        <v>4.1382696745697416</v>
      </c>
      <c r="AB17" s="35">
        <f t="shared" si="15"/>
        <v>7.7542303254302567</v>
      </c>
      <c r="AD17" s="40">
        <f t="shared" si="16"/>
        <v>1.6721775371544534</v>
      </c>
      <c r="AE17" s="40">
        <f t="shared" si="17"/>
        <v>3.1988099628455458</v>
      </c>
      <c r="AH17" s="18" t="s">
        <v>20</v>
      </c>
      <c r="AI17" s="8">
        <v>9</v>
      </c>
      <c r="AK17" s="40">
        <f t="shared" si="18"/>
        <v>38.528275826787862</v>
      </c>
      <c r="AL17" s="40">
        <f t="shared" si="19"/>
        <v>65.971724173212138</v>
      </c>
      <c r="AN17" s="40">
        <f t="shared" si="20"/>
        <v>92.281215348980439</v>
      </c>
      <c r="AO17" s="40">
        <f t="shared" si="21"/>
        <v>151.69170465101956</v>
      </c>
      <c r="AQ17" s="40">
        <f t="shared" si="22"/>
        <v>73.463133907315211</v>
      </c>
      <c r="AR17" s="40">
        <f t="shared" si="23"/>
        <v>96.561866092684795</v>
      </c>
    </row>
    <row r="18" spans="1:44" hidden="1" x14ac:dyDescent="0.25">
      <c r="D18" s="17">
        <v>17</v>
      </c>
      <c r="E18"/>
      <c r="F18" s="35">
        <f t="shared" si="0"/>
        <v>78.613765504477257</v>
      </c>
      <c r="G18" s="35">
        <f t="shared" si="1"/>
        <v>81.981403999195649</v>
      </c>
      <c r="H18"/>
      <c r="I18" s="35">
        <f t="shared" si="2"/>
        <v>75.846530990466391</v>
      </c>
      <c r="J18" s="35">
        <f t="shared" si="3"/>
        <v>82.786343558859841</v>
      </c>
      <c r="K18"/>
      <c r="L18" s="35">
        <f t="shared" si="4"/>
        <v>1.2920771931322079</v>
      </c>
      <c r="M18" s="35">
        <f t="shared" si="5"/>
        <v>10.957922806867792</v>
      </c>
      <c r="O18" s="50">
        <f t="shared" si="6"/>
        <v>62.709004116535105</v>
      </c>
      <c r="P18" s="50">
        <f t="shared" si="7"/>
        <v>179.38622088346489</v>
      </c>
      <c r="R18" s="50">
        <f t="shared" si="8"/>
        <v>119.41089678284794</v>
      </c>
      <c r="S18" s="50">
        <f t="shared" si="9"/>
        <v>175.49372821715207</v>
      </c>
      <c r="U18" s="35">
        <f t="shared" si="10"/>
        <v>9.9933772539208956</v>
      </c>
      <c r="V18" s="35">
        <f t="shared" si="11"/>
        <v>12.274122746079106</v>
      </c>
      <c r="X18" s="40">
        <f t="shared" si="12"/>
        <v>3.5633162584891505</v>
      </c>
      <c r="Y18" s="40">
        <f t="shared" si="13"/>
        <v>4.6612512415108487</v>
      </c>
      <c r="AA18" s="35">
        <f t="shared" si="14"/>
        <v>4.1382696745697416</v>
      </c>
      <c r="AB18" s="35">
        <f t="shared" si="15"/>
        <v>7.7542303254302567</v>
      </c>
      <c r="AD18" s="40">
        <f t="shared" si="16"/>
        <v>1.6721775371544534</v>
      </c>
      <c r="AE18" s="40">
        <f t="shared" si="17"/>
        <v>3.1988099628455458</v>
      </c>
      <c r="AK18" s="40">
        <f t="shared" si="18"/>
        <v>38.528275826787862</v>
      </c>
      <c r="AL18" s="40">
        <f t="shared" si="19"/>
        <v>65.971724173212138</v>
      </c>
      <c r="AN18" s="40">
        <f t="shared" si="20"/>
        <v>92.281215348980439</v>
      </c>
      <c r="AO18" s="40">
        <f t="shared" si="21"/>
        <v>151.69170465101956</v>
      </c>
      <c r="AQ18" s="40">
        <f t="shared" si="22"/>
        <v>73.463133907315211</v>
      </c>
      <c r="AR18" s="40">
        <f t="shared" si="23"/>
        <v>96.561866092684795</v>
      </c>
    </row>
    <row r="19" spans="1:44" hidden="1" x14ac:dyDescent="0.25">
      <c r="D19" s="17">
        <v>18</v>
      </c>
      <c r="E19"/>
      <c r="F19" s="35">
        <f t="shared" si="0"/>
        <v>78.613765504477257</v>
      </c>
      <c r="G19" s="35">
        <f t="shared" si="1"/>
        <v>81.981403999195649</v>
      </c>
      <c r="H19"/>
      <c r="I19" s="35">
        <f t="shared" si="2"/>
        <v>75.846530990466391</v>
      </c>
      <c r="J19" s="35">
        <f t="shared" si="3"/>
        <v>82.786343558859841</v>
      </c>
      <c r="K19"/>
      <c r="L19" s="35">
        <f t="shared" si="4"/>
        <v>1.2920771931322079</v>
      </c>
      <c r="M19" s="35">
        <f t="shared" si="5"/>
        <v>10.957922806867792</v>
      </c>
      <c r="O19" s="50">
        <f t="shared" si="6"/>
        <v>62.709004116535105</v>
      </c>
      <c r="P19" s="50">
        <f t="shared" si="7"/>
        <v>179.38622088346489</v>
      </c>
      <c r="R19" s="50">
        <f t="shared" si="8"/>
        <v>119.41089678284794</v>
      </c>
      <c r="S19" s="50">
        <f t="shared" si="9"/>
        <v>175.49372821715207</v>
      </c>
      <c r="U19" s="35">
        <f t="shared" si="10"/>
        <v>9.9933772539208956</v>
      </c>
      <c r="V19" s="35">
        <f t="shared" si="11"/>
        <v>12.274122746079106</v>
      </c>
      <c r="X19" s="40">
        <f t="shared" si="12"/>
        <v>3.5633162584891505</v>
      </c>
      <c r="Y19" s="40">
        <f t="shared" si="13"/>
        <v>4.6612512415108487</v>
      </c>
      <c r="AA19" s="35">
        <f t="shared" si="14"/>
        <v>4.1382696745697416</v>
      </c>
      <c r="AB19" s="35">
        <f t="shared" si="15"/>
        <v>7.7542303254302567</v>
      </c>
      <c r="AD19" s="40">
        <f t="shared" si="16"/>
        <v>1.6721775371544534</v>
      </c>
      <c r="AE19" s="40">
        <f t="shared" si="17"/>
        <v>3.1988099628455458</v>
      </c>
      <c r="AK19" s="40">
        <f t="shared" si="18"/>
        <v>38.528275826787862</v>
      </c>
      <c r="AL19" s="40">
        <f t="shared" si="19"/>
        <v>65.971724173212138</v>
      </c>
      <c r="AN19" s="40">
        <f t="shared" si="20"/>
        <v>92.281215348980439</v>
      </c>
      <c r="AO19" s="40">
        <f t="shared" si="21"/>
        <v>151.69170465101956</v>
      </c>
      <c r="AQ19" s="40">
        <f t="shared" si="22"/>
        <v>73.463133907315211</v>
      </c>
      <c r="AR19" s="40">
        <f t="shared" si="23"/>
        <v>96.561866092684795</v>
      </c>
    </row>
    <row r="20" spans="1:44" s="39" customFormat="1" hidden="1" x14ac:dyDescent="0.25">
      <c r="A20"/>
      <c r="B20" s="41"/>
      <c r="C20" s="22"/>
      <c r="D20" s="17">
        <v>19</v>
      </c>
      <c r="F20" s="40">
        <f t="shared" si="0"/>
        <v>78.613765504477257</v>
      </c>
      <c r="G20" s="40">
        <f t="shared" si="1"/>
        <v>81.981403999195649</v>
      </c>
      <c r="I20" s="40">
        <f t="shared" si="2"/>
        <v>75.846530990466391</v>
      </c>
      <c r="J20" s="40">
        <f t="shared" si="3"/>
        <v>82.786343558859841</v>
      </c>
      <c r="L20" s="40">
        <f t="shared" si="4"/>
        <v>1.2920771931322079</v>
      </c>
      <c r="M20" s="40">
        <f t="shared" si="5"/>
        <v>10.957922806867792</v>
      </c>
      <c r="O20" s="50">
        <f t="shared" si="6"/>
        <v>62.709004116535105</v>
      </c>
      <c r="P20" s="50">
        <f t="shared" si="7"/>
        <v>179.38622088346489</v>
      </c>
      <c r="R20" s="50">
        <f t="shared" si="8"/>
        <v>119.41089678284794</v>
      </c>
      <c r="S20" s="50">
        <f t="shared" si="9"/>
        <v>175.49372821715207</v>
      </c>
      <c r="U20" s="40">
        <f t="shared" si="10"/>
        <v>9.9933772539208956</v>
      </c>
      <c r="V20" s="40">
        <f t="shared" si="11"/>
        <v>12.274122746079106</v>
      </c>
      <c r="X20" s="40">
        <f t="shared" si="12"/>
        <v>3.5633162584891505</v>
      </c>
      <c r="Y20" s="40">
        <f t="shared" si="13"/>
        <v>4.6612512415108487</v>
      </c>
      <c r="AA20" s="40">
        <f t="shared" si="14"/>
        <v>4.1382696745697416</v>
      </c>
      <c r="AB20" s="40">
        <f t="shared" si="15"/>
        <v>7.7542303254302567</v>
      </c>
      <c r="AD20" s="40">
        <f t="shared" si="16"/>
        <v>1.6721775371544534</v>
      </c>
      <c r="AE20" s="40">
        <f t="shared" si="17"/>
        <v>3.1988099628455458</v>
      </c>
      <c r="AG20" s="41">
        <v>42964</v>
      </c>
      <c r="AH20" s="22" t="s">
        <v>20</v>
      </c>
      <c r="AI20" s="38">
        <v>10</v>
      </c>
      <c r="AK20" s="40">
        <f t="shared" si="18"/>
        <v>38.528275826787862</v>
      </c>
      <c r="AL20" s="40">
        <f t="shared" si="19"/>
        <v>65.971724173212138</v>
      </c>
      <c r="AN20" s="40">
        <f t="shared" si="20"/>
        <v>92.281215348980439</v>
      </c>
      <c r="AO20" s="40">
        <f t="shared" si="21"/>
        <v>151.69170465101956</v>
      </c>
      <c r="AQ20" s="40">
        <f t="shared" si="22"/>
        <v>73.463133907315211</v>
      </c>
      <c r="AR20" s="40">
        <f t="shared" si="23"/>
        <v>96.561866092684795</v>
      </c>
    </row>
    <row r="21" spans="1:44" s="39" customFormat="1" hidden="1" x14ac:dyDescent="0.25">
      <c r="A21"/>
      <c r="B21" s="37"/>
      <c r="C21" s="22"/>
      <c r="D21" s="17">
        <v>20</v>
      </c>
      <c r="F21" s="40">
        <f t="shared" si="0"/>
        <v>78.613765504477257</v>
      </c>
      <c r="G21" s="40">
        <f t="shared" si="1"/>
        <v>81.981403999195649</v>
      </c>
      <c r="I21" s="40">
        <f t="shared" si="2"/>
        <v>75.846530990466391</v>
      </c>
      <c r="J21" s="40">
        <f t="shared" si="3"/>
        <v>82.786343558859841</v>
      </c>
      <c r="L21" s="40">
        <f t="shared" si="4"/>
        <v>1.2920771931322079</v>
      </c>
      <c r="M21" s="40">
        <f t="shared" si="5"/>
        <v>10.957922806867792</v>
      </c>
      <c r="O21" s="50">
        <f t="shared" si="6"/>
        <v>62.709004116535105</v>
      </c>
      <c r="P21" s="50">
        <f t="shared" si="7"/>
        <v>179.38622088346489</v>
      </c>
      <c r="R21" s="50">
        <f t="shared" si="8"/>
        <v>119.41089678284794</v>
      </c>
      <c r="S21" s="50">
        <f t="shared" si="9"/>
        <v>175.49372821715207</v>
      </c>
      <c r="U21" s="40">
        <f t="shared" si="10"/>
        <v>9.9933772539208956</v>
      </c>
      <c r="V21" s="40">
        <f t="shared" si="11"/>
        <v>12.274122746079106</v>
      </c>
      <c r="X21" s="40">
        <f t="shared" si="12"/>
        <v>3.5633162584891505</v>
      </c>
      <c r="Y21" s="40">
        <f t="shared" si="13"/>
        <v>4.6612512415108487</v>
      </c>
      <c r="AA21" s="40">
        <f t="shared" si="14"/>
        <v>4.1382696745697416</v>
      </c>
      <c r="AB21" s="40">
        <f t="shared" si="15"/>
        <v>7.7542303254302567</v>
      </c>
      <c r="AD21" s="40">
        <f t="shared" si="16"/>
        <v>1.6721775371544534</v>
      </c>
      <c r="AE21" s="40">
        <f t="shared" si="17"/>
        <v>3.1988099628455458</v>
      </c>
      <c r="AG21" s="37"/>
      <c r="AH21" s="22" t="s">
        <v>20</v>
      </c>
      <c r="AI21" s="38">
        <v>11</v>
      </c>
      <c r="AK21" s="40">
        <f t="shared" si="18"/>
        <v>38.528275826787862</v>
      </c>
      <c r="AL21" s="40">
        <f t="shared" si="19"/>
        <v>65.971724173212138</v>
      </c>
      <c r="AN21" s="40">
        <f t="shared" si="20"/>
        <v>92.281215348980439</v>
      </c>
      <c r="AO21" s="40">
        <f t="shared" si="21"/>
        <v>151.69170465101956</v>
      </c>
      <c r="AQ21" s="40">
        <f t="shared" si="22"/>
        <v>73.463133907315211</v>
      </c>
      <c r="AR21" s="40">
        <f t="shared" si="23"/>
        <v>96.561866092684795</v>
      </c>
    </row>
    <row r="22" spans="1:44" hidden="1" x14ac:dyDescent="0.25">
      <c r="D22" s="17">
        <v>21</v>
      </c>
      <c r="E22" s="54"/>
      <c r="F22" s="35">
        <f t="shared" si="0"/>
        <v>78.613765504477257</v>
      </c>
      <c r="G22" s="35">
        <f t="shared" si="1"/>
        <v>81.981403999195649</v>
      </c>
      <c r="H22" s="54"/>
      <c r="I22" s="35">
        <f t="shared" si="2"/>
        <v>75.846530990466391</v>
      </c>
      <c r="J22" s="35">
        <f t="shared" si="3"/>
        <v>82.786343558859841</v>
      </c>
      <c r="K22" s="55"/>
      <c r="L22" s="35">
        <f t="shared" si="4"/>
        <v>1.2920771931322079</v>
      </c>
      <c r="M22" s="35">
        <f t="shared" si="5"/>
        <v>10.957922806867792</v>
      </c>
      <c r="N22" s="55"/>
      <c r="O22" s="50">
        <f t="shared" si="6"/>
        <v>62.709004116535105</v>
      </c>
      <c r="P22" s="50">
        <f t="shared" si="7"/>
        <v>179.38622088346489</v>
      </c>
      <c r="Q22" s="55"/>
      <c r="R22" s="50">
        <f t="shared" si="8"/>
        <v>119.41089678284794</v>
      </c>
      <c r="S22" s="50">
        <f t="shared" si="9"/>
        <v>175.49372821715207</v>
      </c>
      <c r="T22" s="55"/>
      <c r="U22" s="35">
        <f t="shared" si="10"/>
        <v>9.9933772539208956</v>
      </c>
      <c r="V22" s="35">
        <f t="shared" si="11"/>
        <v>12.274122746079106</v>
      </c>
      <c r="W22" s="55"/>
      <c r="X22" s="40">
        <f t="shared" si="12"/>
        <v>3.5633162584891505</v>
      </c>
      <c r="Y22" s="40">
        <f t="shared" si="13"/>
        <v>4.6612512415108487</v>
      </c>
      <c r="Z22" s="55"/>
      <c r="AA22" s="35">
        <f t="shared" si="14"/>
        <v>4.1382696745697416</v>
      </c>
      <c r="AB22" s="35">
        <f t="shared" si="15"/>
        <v>7.7542303254302567</v>
      </c>
      <c r="AC22" s="55"/>
      <c r="AD22" s="40">
        <f t="shared" si="16"/>
        <v>1.6721775371544534</v>
      </c>
      <c r="AE22" s="40">
        <f t="shared" si="17"/>
        <v>3.1988099628455458</v>
      </c>
      <c r="AG22" s="7">
        <v>42963</v>
      </c>
      <c r="AH22" s="18" t="s">
        <v>20</v>
      </c>
      <c r="AI22" s="8">
        <v>8</v>
      </c>
      <c r="AJ22" s="55"/>
      <c r="AK22" s="40">
        <f t="shared" si="18"/>
        <v>38.528275826787862</v>
      </c>
      <c r="AL22" s="40">
        <f t="shared" si="19"/>
        <v>65.971724173212138</v>
      </c>
      <c r="AM22" s="55"/>
      <c r="AN22" s="40">
        <f t="shared" si="20"/>
        <v>92.281215348980439</v>
      </c>
      <c r="AO22" s="40">
        <f t="shared" si="21"/>
        <v>151.69170465101956</v>
      </c>
      <c r="AP22" s="55"/>
      <c r="AQ22" s="40">
        <f t="shared" si="22"/>
        <v>73.463133907315211</v>
      </c>
      <c r="AR22" s="40">
        <f t="shared" si="23"/>
        <v>96.561866092684795</v>
      </c>
    </row>
    <row r="23" spans="1:44" hidden="1" x14ac:dyDescent="0.25">
      <c r="D23" s="17">
        <v>22</v>
      </c>
      <c r="E23"/>
      <c r="F23" s="35">
        <f t="shared" si="0"/>
        <v>78.613765504477257</v>
      </c>
      <c r="G23" s="35">
        <f t="shared" si="1"/>
        <v>81.981403999195649</v>
      </c>
      <c r="H23"/>
      <c r="I23" s="35">
        <f t="shared" si="2"/>
        <v>75.846530990466391</v>
      </c>
      <c r="J23" s="35">
        <f t="shared" si="3"/>
        <v>82.786343558859841</v>
      </c>
      <c r="K23"/>
      <c r="L23" s="35">
        <f t="shared" si="4"/>
        <v>1.2920771931322079</v>
      </c>
      <c r="M23" s="35">
        <f t="shared" si="5"/>
        <v>10.957922806867792</v>
      </c>
      <c r="O23" s="50">
        <f t="shared" si="6"/>
        <v>62.709004116535105</v>
      </c>
      <c r="P23" s="50">
        <f t="shared" si="7"/>
        <v>179.38622088346489</v>
      </c>
      <c r="R23" s="50">
        <f t="shared" si="8"/>
        <v>119.41089678284794</v>
      </c>
      <c r="S23" s="50">
        <f t="shared" si="9"/>
        <v>175.49372821715207</v>
      </c>
      <c r="U23" s="35">
        <f t="shared" si="10"/>
        <v>9.9933772539208956</v>
      </c>
      <c r="V23" s="35">
        <f t="shared" si="11"/>
        <v>12.274122746079106</v>
      </c>
      <c r="X23" s="40">
        <f t="shared" si="12"/>
        <v>3.5633162584891505</v>
      </c>
      <c r="Y23" s="40">
        <f t="shared" si="13"/>
        <v>4.6612512415108487</v>
      </c>
      <c r="AA23" s="35">
        <f t="shared" si="14"/>
        <v>4.1382696745697416</v>
      </c>
      <c r="AB23" s="35">
        <f t="shared" si="15"/>
        <v>7.7542303254302567</v>
      </c>
      <c r="AD23" s="40">
        <f t="shared" si="16"/>
        <v>1.6721775371544534</v>
      </c>
      <c r="AE23" s="40">
        <f t="shared" si="17"/>
        <v>3.1988099628455458</v>
      </c>
      <c r="AH23" s="18" t="s">
        <v>20</v>
      </c>
      <c r="AI23" s="8">
        <v>9</v>
      </c>
      <c r="AK23" s="40">
        <f t="shared" si="18"/>
        <v>38.528275826787862</v>
      </c>
      <c r="AL23" s="40">
        <f t="shared" si="19"/>
        <v>65.971724173212138</v>
      </c>
      <c r="AN23" s="40">
        <f t="shared" si="20"/>
        <v>92.281215348980439</v>
      </c>
      <c r="AO23" s="40">
        <f t="shared" si="21"/>
        <v>151.69170465101956</v>
      </c>
      <c r="AQ23" s="40">
        <f t="shared" si="22"/>
        <v>73.463133907315211</v>
      </c>
      <c r="AR23" s="40">
        <f t="shared" si="23"/>
        <v>96.561866092684795</v>
      </c>
    </row>
    <row r="24" spans="1:44" hidden="1" x14ac:dyDescent="0.25">
      <c r="D24" s="17">
        <v>23</v>
      </c>
      <c r="E24"/>
      <c r="F24" s="35">
        <f t="shared" si="0"/>
        <v>78.613765504477257</v>
      </c>
      <c r="G24" s="35">
        <f t="shared" si="1"/>
        <v>81.981403999195649</v>
      </c>
      <c r="H24"/>
      <c r="I24" s="35">
        <f t="shared" si="2"/>
        <v>75.846530990466391</v>
      </c>
      <c r="J24" s="35">
        <f t="shared" si="3"/>
        <v>82.786343558859841</v>
      </c>
      <c r="K24"/>
      <c r="L24" s="35">
        <f t="shared" si="4"/>
        <v>1.2920771931322079</v>
      </c>
      <c r="M24" s="35">
        <f t="shared" si="5"/>
        <v>10.957922806867792</v>
      </c>
      <c r="O24" s="50">
        <f t="shared" si="6"/>
        <v>62.709004116535105</v>
      </c>
      <c r="P24" s="50">
        <f t="shared" si="7"/>
        <v>179.38622088346489</v>
      </c>
      <c r="R24" s="50">
        <f t="shared" si="8"/>
        <v>119.41089678284794</v>
      </c>
      <c r="S24" s="50">
        <f t="shared" si="9"/>
        <v>175.49372821715207</v>
      </c>
      <c r="U24" s="35">
        <f t="shared" si="10"/>
        <v>9.9933772539208956</v>
      </c>
      <c r="V24" s="35">
        <f t="shared" si="11"/>
        <v>12.274122746079106</v>
      </c>
      <c r="X24" s="40">
        <f t="shared" si="12"/>
        <v>3.5633162584891505</v>
      </c>
      <c r="Y24" s="40">
        <f t="shared" si="13"/>
        <v>4.6612512415108487</v>
      </c>
      <c r="AA24" s="35">
        <f t="shared" si="14"/>
        <v>4.1382696745697416</v>
      </c>
      <c r="AB24" s="35">
        <f t="shared" si="15"/>
        <v>7.7542303254302567</v>
      </c>
      <c r="AD24" s="40">
        <f t="shared" si="16"/>
        <v>1.6721775371544534</v>
      </c>
      <c r="AE24" s="40">
        <f t="shared" si="17"/>
        <v>3.1988099628455458</v>
      </c>
      <c r="AK24" s="40">
        <f t="shared" si="18"/>
        <v>38.528275826787862</v>
      </c>
      <c r="AL24" s="40">
        <f t="shared" si="19"/>
        <v>65.971724173212138</v>
      </c>
      <c r="AN24" s="40">
        <f t="shared" si="20"/>
        <v>92.281215348980439</v>
      </c>
      <c r="AO24" s="40">
        <f t="shared" si="21"/>
        <v>151.69170465101956</v>
      </c>
      <c r="AQ24" s="40">
        <f t="shared" si="22"/>
        <v>73.463133907315211</v>
      </c>
      <c r="AR24" s="40">
        <f t="shared" si="23"/>
        <v>96.561866092684795</v>
      </c>
    </row>
    <row r="25" spans="1:44" hidden="1" x14ac:dyDescent="0.25">
      <c r="D25" s="17">
        <v>24</v>
      </c>
      <c r="E25"/>
      <c r="F25" s="35">
        <f t="shared" si="0"/>
        <v>78.613765504477257</v>
      </c>
      <c r="G25" s="35">
        <f t="shared" si="1"/>
        <v>81.981403999195649</v>
      </c>
      <c r="H25"/>
      <c r="I25" s="35">
        <f t="shared" si="2"/>
        <v>75.846530990466391</v>
      </c>
      <c r="J25" s="35">
        <f t="shared" si="3"/>
        <v>82.786343558859841</v>
      </c>
      <c r="K25"/>
      <c r="L25" s="35">
        <f t="shared" si="4"/>
        <v>1.2920771931322079</v>
      </c>
      <c r="M25" s="35">
        <f t="shared" si="5"/>
        <v>10.957922806867792</v>
      </c>
      <c r="O25" s="50">
        <f t="shared" si="6"/>
        <v>62.709004116535105</v>
      </c>
      <c r="P25" s="50">
        <f t="shared" si="7"/>
        <v>179.38622088346489</v>
      </c>
      <c r="R25" s="50">
        <f t="shared" si="8"/>
        <v>119.41089678284794</v>
      </c>
      <c r="S25" s="50">
        <f t="shared" si="9"/>
        <v>175.49372821715207</v>
      </c>
      <c r="U25" s="35">
        <f t="shared" si="10"/>
        <v>9.9933772539208956</v>
      </c>
      <c r="V25" s="35">
        <f t="shared" si="11"/>
        <v>12.274122746079106</v>
      </c>
      <c r="X25" s="40">
        <f t="shared" si="12"/>
        <v>3.5633162584891505</v>
      </c>
      <c r="Y25" s="40">
        <f t="shared" si="13"/>
        <v>4.6612512415108487</v>
      </c>
      <c r="AA25" s="35">
        <f t="shared" si="14"/>
        <v>4.1382696745697416</v>
      </c>
      <c r="AB25" s="35">
        <f t="shared" si="15"/>
        <v>7.7542303254302567</v>
      </c>
      <c r="AD25" s="40">
        <f t="shared" si="16"/>
        <v>1.6721775371544534</v>
      </c>
      <c r="AE25" s="40">
        <f t="shared" si="17"/>
        <v>3.1988099628455458</v>
      </c>
      <c r="AK25" s="40">
        <f t="shared" si="18"/>
        <v>38.528275826787862</v>
      </c>
      <c r="AL25" s="40">
        <f t="shared" si="19"/>
        <v>65.971724173212138</v>
      </c>
      <c r="AN25" s="40">
        <f t="shared" si="20"/>
        <v>92.281215348980439</v>
      </c>
      <c r="AO25" s="40">
        <f t="shared" si="21"/>
        <v>151.69170465101956</v>
      </c>
      <c r="AQ25" s="40">
        <f t="shared" si="22"/>
        <v>73.463133907315211</v>
      </c>
      <c r="AR25" s="40">
        <f t="shared" si="23"/>
        <v>96.561866092684795</v>
      </c>
    </row>
    <row r="26" spans="1:44" s="39" customFormat="1" hidden="1" x14ac:dyDescent="0.25">
      <c r="A26"/>
      <c r="B26" s="41"/>
      <c r="C26" s="22"/>
      <c r="D26" s="17">
        <v>25</v>
      </c>
      <c r="F26" s="40">
        <f t="shared" si="0"/>
        <v>78.613765504477257</v>
      </c>
      <c r="G26" s="40">
        <f t="shared" si="1"/>
        <v>81.981403999195649</v>
      </c>
      <c r="I26" s="40">
        <f t="shared" si="2"/>
        <v>75.846530990466391</v>
      </c>
      <c r="J26" s="40">
        <f t="shared" si="3"/>
        <v>82.786343558859841</v>
      </c>
      <c r="L26" s="40">
        <f t="shared" si="4"/>
        <v>1.2920771931322079</v>
      </c>
      <c r="M26" s="40">
        <f t="shared" si="5"/>
        <v>10.957922806867792</v>
      </c>
      <c r="O26" s="50">
        <f t="shared" si="6"/>
        <v>62.709004116535105</v>
      </c>
      <c r="P26" s="50">
        <f t="shared" si="7"/>
        <v>179.38622088346489</v>
      </c>
      <c r="R26" s="50">
        <f t="shared" si="8"/>
        <v>119.41089678284794</v>
      </c>
      <c r="S26" s="50">
        <f t="shared" si="9"/>
        <v>175.49372821715207</v>
      </c>
      <c r="U26" s="40">
        <f t="shared" si="10"/>
        <v>9.9933772539208956</v>
      </c>
      <c r="V26" s="40">
        <f t="shared" si="11"/>
        <v>12.274122746079106</v>
      </c>
      <c r="X26" s="40">
        <f t="shared" si="12"/>
        <v>3.5633162584891505</v>
      </c>
      <c r="Y26" s="40">
        <f t="shared" si="13"/>
        <v>4.6612512415108487</v>
      </c>
      <c r="AA26" s="40">
        <f t="shared" si="14"/>
        <v>4.1382696745697416</v>
      </c>
      <c r="AB26" s="40">
        <f t="shared" si="15"/>
        <v>7.7542303254302567</v>
      </c>
      <c r="AD26" s="40">
        <f t="shared" si="16"/>
        <v>1.6721775371544534</v>
      </c>
      <c r="AE26" s="40">
        <f t="shared" si="17"/>
        <v>3.1988099628455458</v>
      </c>
      <c r="AG26" s="41">
        <v>42964</v>
      </c>
      <c r="AH26" s="22" t="s">
        <v>20</v>
      </c>
      <c r="AI26" s="38">
        <v>10</v>
      </c>
      <c r="AK26" s="40">
        <f t="shared" si="18"/>
        <v>38.528275826787862</v>
      </c>
      <c r="AL26" s="40">
        <f t="shared" si="19"/>
        <v>65.971724173212138</v>
      </c>
      <c r="AN26" s="40">
        <f t="shared" si="20"/>
        <v>92.281215348980439</v>
      </c>
      <c r="AO26" s="40">
        <f t="shared" si="21"/>
        <v>151.69170465101956</v>
      </c>
      <c r="AQ26" s="40">
        <f t="shared" si="22"/>
        <v>73.463133907315211</v>
      </c>
      <c r="AR26" s="40">
        <f t="shared" si="23"/>
        <v>96.561866092684795</v>
      </c>
    </row>
    <row r="27" spans="1:44" s="39" customFormat="1" hidden="1" x14ac:dyDescent="0.25">
      <c r="A27"/>
      <c r="B27" s="37"/>
      <c r="C27" s="22"/>
      <c r="D27" s="17">
        <v>26</v>
      </c>
      <c r="F27" s="40">
        <f t="shared" si="0"/>
        <v>78.613765504477257</v>
      </c>
      <c r="G27" s="40">
        <f t="shared" si="1"/>
        <v>81.981403999195649</v>
      </c>
      <c r="I27" s="40">
        <f t="shared" si="2"/>
        <v>75.846530990466391</v>
      </c>
      <c r="J27" s="40">
        <f t="shared" si="3"/>
        <v>82.786343558859841</v>
      </c>
      <c r="L27" s="40">
        <f t="shared" si="4"/>
        <v>1.2920771931322079</v>
      </c>
      <c r="M27" s="40">
        <f t="shared" si="5"/>
        <v>10.957922806867792</v>
      </c>
      <c r="O27" s="50">
        <f t="shared" si="6"/>
        <v>62.709004116535105</v>
      </c>
      <c r="P27" s="50">
        <f t="shared" si="7"/>
        <v>179.38622088346489</v>
      </c>
      <c r="R27" s="50">
        <f t="shared" si="8"/>
        <v>119.41089678284794</v>
      </c>
      <c r="S27" s="50">
        <f t="shared" si="9"/>
        <v>175.49372821715207</v>
      </c>
      <c r="U27" s="40">
        <f t="shared" si="10"/>
        <v>9.9933772539208956</v>
      </c>
      <c r="V27" s="40">
        <f t="shared" si="11"/>
        <v>12.274122746079106</v>
      </c>
      <c r="X27" s="40">
        <f t="shared" si="12"/>
        <v>3.5633162584891505</v>
      </c>
      <c r="Y27" s="40">
        <f t="shared" si="13"/>
        <v>4.6612512415108487</v>
      </c>
      <c r="AA27" s="40">
        <f t="shared" si="14"/>
        <v>4.1382696745697416</v>
      </c>
      <c r="AB27" s="40">
        <f t="shared" si="15"/>
        <v>7.7542303254302567</v>
      </c>
      <c r="AD27" s="40">
        <f t="shared" si="16"/>
        <v>1.6721775371544534</v>
      </c>
      <c r="AE27" s="40">
        <f t="shared" si="17"/>
        <v>3.1988099628455458</v>
      </c>
      <c r="AG27" s="37"/>
      <c r="AH27" s="22" t="s">
        <v>20</v>
      </c>
      <c r="AI27" s="38">
        <v>11</v>
      </c>
      <c r="AK27" s="40">
        <f t="shared" si="18"/>
        <v>38.528275826787862</v>
      </c>
      <c r="AL27" s="40">
        <f t="shared" si="19"/>
        <v>65.971724173212138</v>
      </c>
      <c r="AN27" s="40">
        <f t="shared" si="20"/>
        <v>92.281215348980439</v>
      </c>
      <c r="AO27" s="40">
        <f t="shared" si="21"/>
        <v>151.69170465101956</v>
      </c>
      <c r="AQ27" s="40">
        <f t="shared" si="22"/>
        <v>73.463133907315211</v>
      </c>
      <c r="AR27" s="40">
        <f t="shared" si="23"/>
        <v>96.561866092684795</v>
      </c>
    </row>
    <row r="28" spans="1:44" hidden="1" x14ac:dyDescent="0.25">
      <c r="D28" s="17">
        <v>27</v>
      </c>
      <c r="E28" s="54"/>
      <c r="F28" s="35">
        <f t="shared" si="0"/>
        <v>78.613765504477257</v>
      </c>
      <c r="G28" s="35">
        <f t="shared" si="1"/>
        <v>81.981403999195649</v>
      </c>
      <c r="H28" s="54"/>
      <c r="I28" s="35">
        <f t="shared" si="2"/>
        <v>75.846530990466391</v>
      </c>
      <c r="J28" s="35">
        <f t="shared" si="3"/>
        <v>82.786343558859841</v>
      </c>
      <c r="K28" s="55"/>
      <c r="L28" s="35">
        <f t="shared" si="4"/>
        <v>1.2920771931322079</v>
      </c>
      <c r="M28" s="35">
        <f t="shared" si="5"/>
        <v>10.957922806867792</v>
      </c>
      <c r="N28" s="55"/>
      <c r="O28" s="50">
        <f t="shared" si="6"/>
        <v>62.709004116535105</v>
      </c>
      <c r="P28" s="50">
        <f t="shared" si="7"/>
        <v>179.38622088346489</v>
      </c>
      <c r="Q28" s="55"/>
      <c r="R28" s="50">
        <f t="shared" si="8"/>
        <v>119.41089678284794</v>
      </c>
      <c r="S28" s="50">
        <f t="shared" si="9"/>
        <v>175.49372821715207</v>
      </c>
      <c r="T28" s="55"/>
      <c r="U28" s="35">
        <f t="shared" si="10"/>
        <v>9.9933772539208956</v>
      </c>
      <c r="V28" s="35">
        <f t="shared" si="11"/>
        <v>12.274122746079106</v>
      </c>
      <c r="W28" s="55"/>
      <c r="X28" s="40">
        <f t="shared" si="12"/>
        <v>3.5633162584891505</v>
      </c>
      <c r="Y28" s="40">
        <f t="shared" si="13"/>
        <v>4.6612512415108487</v>
      </c>
      <c r="Z28" s="55"/>
      <c r="AA28" s="35">
        <f t="shared" si="14"/>
        <v>4.1382696745697416</v>
      </c>
      <c r="AB28" s="35">
        <f t="shared" si="15"/>
        <v>7.7542303254302567</v>
      </c>
      <c r="AC28" s="55"/>
      <c r="AD28" s="40">
        <f t="shared" si="16"/>
        <v>1.6721775371544534</v>
      </c>
      <c r="AE28" s="40">
        <f t="shared" si="17"/>
        <v>3.1988099628455458</v>
      </c>
      <c r="AG28" s="7">
        <v>42963</v>
      </c>
      <c r="AH28" s="18" t="s">
        <v>20</v>
      </c>
      <c r="AI28" s="8">
        <v>8</v>
      </c>
      <c r="AJ28" s="55"/>
      <c r="AK28" s="40">
        <f t="shared" si="18"/>
        <v>38.528275826787862</v>
      </c>
      <c r="AL28" s="40">
        <f t="shared" si="19"/>
        <v>65.971724173212138</v>
      </c>
      <c r="AM28" s="55"/>
      <c r="AN28" s="40">
        <f t="shared" si="20"/>
        <v>92.281215348980439</v>
      </c>
      <c r="AO28" s="40">
        <f t="shared" si="21"/>
        <v>151.69170465101956</v>
      </c>
      <c r="AP28" s="55"/>
      <c r="AQ28" s="40">
        <f t="shared" si="22"/>
        <v>73.463133907315211</v>
      </c>
      <c r="AR28" s="40">
        <f t="shared" si="23"/>
        <v>96.561866092684795</v>
      </c>
    </row>
    <row r="29" spans="1:44" hidden="1" x14ac:dyDescent="0.25">
      <c r="D29" s="17">
        <v>28</v>
      </c>
      <c r="E29"/>
      <c r="F29" s="35">
        <f t="shared" si="0"/>
        <v>78.613765504477257</v>
      </c>
      <c r="G29" s="35">
        <f t="shared" si="1"/>
        <v>81.981403999195649</v>
      </c>
      <c r="H29"/>
      <c r="I29" s="35">
        <f t="shared" si="2"/>
        <v>75.846530990466391</v>
      </c>
      <c r="J29" s="35">
        <f t="shared" si="3"/>
        <v>82.786343558859841</v>
      </c>
      <c r="K29"/>
      <c r="L29" s="35">
        <f t="shared" si="4"/>
        <v>1.2920771931322079</v>
      </c>
      <c r="M29" s="35">
        <f t="shared" si="5"/>
        <v>10.957922806867792</v>
      </c>
      <c r="O29" s="50">
        <f t="shared" si="6"/>
        <v>62.709004116535105</v>
      </c>
      <c r="P29" s="50">
        <f t="shared" si="7"/>
        <v>179.38622088346489</v>
      </c>
      <c r="R29" s="50">
        <f t="shared" si="8"/>
        <v>119.41089678284794</v>
      </c>
      <c r="S29" s="50">
        <f t="shared" si="9"/>
        <v>175.49372821715207</v>
      </c>
      <c r="U29" s="35">
        <f t="shared" si="10"/>
        <v>9.9933772539208956</v>
      </c>
      <c r="V29" s="35">
        <f t="shared" si="11"/>
        <v>12.274122746079106</v>
      </c>
      <c r="X29" s="40">
        <f t="shared" si="12"/>
        <v>3.5633162584891505</v>
      </c>
      <c r="Y29" s="40">
        <f t="shared" si="13"/>
        <v>4.6612512415108487</v>
      </c>
      <c r="AA29" s="35">
        <f t="shared" si="14"/>
        <v>4.1382696745697416</v>
      </c>
      <c r="AB29" s="35">
        <f t="shared" si="15"/>
        <v>7.7542303254302567</v>
      </c>
      <c r="AD29" s="40">
        <f t="shared" si="16"/>
        <v>1.6721775371544534</v>
      </c>
      <c r="AE29" s="40">
        <f t="shared" si="17"/>
        <v>3.1988099628455458</v>
      </c>
      <c r="AH29" s="18" t="s">
        <v>20</v>
      </c>
      <c r="AI29" s="8">
        <v>9</v>
      </c>
      <c r="AK29" s="40">
        <f t="shared" si="18"/>
        <v>38.528275826787862</v>
      </c>
      <c r="AL29" s="40">
        <f t="shared" si="19"/>
        <v>65.971724173212138</v>
      </c>
      <c r="AN29" s="40">
        <f t="shared" si="20"/>
        <v>92.281215348980439</v>
      </c>
      <c r="AO29" s="40">
        <f t="shared" si="21"/>
        <v>151.69170465101956</v>
      </c>
      <c r="AQ29" s="40">
        <f t="shared" si="22"/>
        <v>73.463133907315211</v>
      </c>
      <c r="AR29" s="40">
        <f t="shared" si="23"/>
        <v>96.561866092684795</v>
      </c>
    </row>
    <row r="30" spans="1:44" hidden="1" x14ac:dyDescent="0.25">
      <c r="D30" s="17">
        <v>29</v>
      </c>
      <c r="E30"/>
      <c r="F30" s="35">
        <f t="shared" si="0"/>
        <v>78.613765504477257</v>
      </c>
      <c r="G30" s="35">
        <f t="shared" si="1"/>
        <v>81.981403999195649</v>
      </c>
      <c r="H30"/>
      <c r="I30" s="35">
        <f t="shared" si="2"/>
        <v>75.846530990466391</v>
      </c>
      <c r="J30" s="35">
        <f t="shared" si="3"/>
        <v>82.786343558859841</v>
      </c>
      <c r="K30"/>
      <c r="L30" s="35">
        <f t="shared" si="4"/>
        <v>1.2920771931322079</v>
      </c>
      <c r="M30" s="35">
        <f t="shared" si="5"/>
        <v>10.957922806867792</v>
      </c>
      <c r="O30" s="50">
        <f t="shared" si="6"/>
        <v>62.709004116535105</v>
      </c>
      <c r="P30" s="50">
        <f t="shared" si="7"/>
        <v>179.38622088346489</v>
      </c>
      <c r="R30" s="50">
        <f t="shared" si="8"/>
        <v>119.41089678284794</v>
      </c>
      <c r="S30" s="50">
        <f t="shared" si="9"/>
        <v>175.49372821715207</v>
      </c>
      <c r="U30" s="35">
        <f t="shared" si="10"/>
        <v>9.9933772539208956</v>
      </c>
      <c r="V30" s="35">
        <f t="shared" si="11"/>
        <v>12.274122746079106</v>
      </c>
      <c r="X30" s="40">
        <f t="shared" si="12"/>
        <v>3.5633162584891505</v>
      </c>
      <c r="Y30" s="40">
        <f t="shared" si="13"/>
        <v>4.6612512415108487</v>
      </c>
      <c r="AA30" s="35">
        <f t="shared" si="14"/>
        <v>4.1382696745697416</v>
      </c>
      <c r="AB30" s="35">
        <f t="shared" si="15"/>
        <v>7.7542303254302567</v>
      </c>
      <c r="AD30" s="40">
        <f t="shared" si="16"/>
        <v>1.6721775371544534</v>
      </c>
      <c r="AE30" s="40">
        <f t="shared" si="17"/>
        <v>3.1988099628455458</v>
      </c>
      <c r="AK30" s="40">
        <f t="shared" si="18"/>
        <v>38.528275826787862</v>
      </c>
      <c r="AL30" s="40">
        <f t="shared" si="19"/>
        <v>65.971724173212138</v>
      </c>
      <c r="AN30" s="40">
        <f t="shared" si="20"/>
        <v>92.281215348980439</v>
      </c>
      <c r="AO30" s="40">
        <f t="shared" si="21"/>
        <v>151.69170465101956</v>
      </c>
      <c r="AQ30" s="40">
        <f t="shared" si="22"/>
        <v>73.463133907315211</v>
      </c>
      <c r="AR30" s="40">
        <f t="shared" si="23"/>
        <v>96.561866092684795</v>
      </c>
    </row>
    <row r="31" spans="1:44" hidden="1" x14ac:dyDescent="0.25">
      <c r="D31" s="17">
        <v>30</v>
      </c>
      <c r="E31"/>
      <c r="F31" s="35">
        <f t="shared" si="0"/>
        <v>78.613765504477257</v>
      </c>
      <c r="G31" s="35">
        <f t="shared" si="1"/>
        <v>81.981403999195649</v>
      </c>
      <c r="H31"/>
      <c r="I31" s="35">
        <f t="shared" si="2"/>
        <v>75.846530990466391</v>
      </c>
      <c r="J31" s="35">
        <f t="shared" si="3"/>
        <v>82.786343558859841</v>
      </c>
      <c r="K31"/>
      <c r="L31" s="35">
        <f t="shared" si="4"/>
        <v>1.2920771931322079</v>
      </c>
      <c r="M31" s="35">
        <f t="shared" si="5"/>
        <v>10.957922806867792</v>
      </c>
      <c r="O31" s="50">
        <f t="shared" si="6"/>
        <v>62.709004116535105</v>
      </c>
      <c r="P31" s="50">
        <f t="shared" si="7"/>
        <v>179.38622088346489</v>
      </c>
      <c r="R31" s="50">
        <f t="shared" si="8"/>
        <v>119.41089678284794</v>
      </c>
      <c r="S31" s="50">
        <f t="shared" si="9"/>
        <v>175.49372821715207</v>
      </c>
      <c r="U31" s="35">
        <f t="shared" si="10"/>
        <v>9.9933772539208956</v>
      </c>
      <c r="V31" s="35">
        <f t="shared" si="11"/>
        <v>12.274122746079106</v>
      </c>
      <c r="X31" s="40">
        <f t="shared" si="12"/>
        <v>3.5633162584891505</v>
      </c>
      <c r="Y31" s="40">
        <f t="shared" si="13"/>
        <v>4.6612512415108487</v>
      </c>
      <c r="AA31" s="35">
        <f t="shared" si="14"/>
        <v>4.1382696745697416</v>
      </c>
      <c r="AB31" s="35">
        <f t="shared" si="15"/>
        <v>7.7542303254302567</v>
      </c>
      <c r="AD31" s="40">
        <f t="shared" si="16"/>
        <v>1.6721775371544534</v>
      </c>
      <c r="AE31" s="40">
        <f t="shared" si="17"/>
        <v>3.1988099628455458</v>
      </c>
      <c r="AK31" s="40">
        <f t="shared" si="18"/>
        <v>38.528275826787862</v>
      </c>
      <c r="AL31" s="40">
        <f t="shared" si="19"/>
        <v>65.971724173212138</v>
      </c>
      <c r="AN31" s="40">
        <f t="shared" si="20"/>
        <v>92.281215348980439</v>
      </c>
      <c r="AO31" s="40">
        <f t="shared" si="21"/>
        <v>151.69170465101956</v>
      </c>
      <c r="AQ31" s="40">
        <f t="shared" si="22"/>
        <v>73.463133907315211</v>
      </c>
      <c r="AR31" s="40">
        <f t="shared" si="23"/>
        <v>96.561866092684795</v>
      </c>
    </row>
    <row r="32" spans="1:44" s="39" customFormat="1" hidden="1" x14ac:dyDescent="0.25">
      <c r="A32"/>
      <c r="B32" s="41"/>
      <c r="C32" s="22"/>
      <c r="D32" s="17">
        <v>31</v>
      </c>
      <c r="F32" s="40">
        <f t="shared" si="0"/>
        <v>78.613765504477257</v>
      </c>
      <c r="G32" s="40">
        <f t="shared" si="1"/>
        <v>81.981403999195649</v>
      </c>
      <c r="I32" s="40">
        <f t="shared" si="2"/>
        <v>75.846530990466391</v>
      </c>
      <c r="J32" s="40">
        <f t="shared" si="3"/>
        <v>82.786343558859841</v>
      </c>
      <c r="L32" s="40">
        <f t="shared" si="4"/>
        <v>1.2920771931322079</v>
      </c>
      <c r="M32" s="40">
        <f t="shared" si="5"/>
        <v>10.957922806867792</v>
      </c>
      <c r="O32" s="50">
        <f t="shared" si="6"/>
        <v>62.709004116535105</v>
      </c>
      <c r="P32" s="50">
        <f t="shared" si="7"/>
        <v>179.38622088346489</v>
      </c>
      <c r="R32" s="50">
        <f t="shared" si="8"/>
        <v>119.41089678284794</v>
      </c>
      <c r="S32" s="50">
        <f t="shared" si="9"/>
        <v>175.49372821715207</v>
      </c>
      <c r="U32" s="40">
        <f t="shared" si="10"/>
        <v>9.9933772539208956</v>
      </c>
      <c r="V32" s="40">
        <f t="shared" si="11"/>
        <v>12.274122746079106</v>
      </c>
      <c r="X32" s="40">
        <f t="shared" si="12"/>
        <v>3.5633162584891505</v>
      </c>
      <c r="Y32" s="40">
        <f t="shared" si="13"/>
        <v>4.6612512415108487</v>
      </c>
      <c r="AA32" s="40">
        <f t="shared" si="14"/>
        <v>4.1382696745697416</v>
      </c>
      <c r="AB32" s="40">
        <f t="shared" si="15"/>
        <v>7.7542303254302567</v>
      </c>
      <c r="AD32" s="40">
        <f t="shared" si="16"/>
        <v>1.6721775371544534</v>
      </c>
      <c r="AE32" s="40">
        <f t="shared" si="17"/>
        <v>3.1988099628455458</v>
      </c>
      <c r="AG32" s="41">
        <v>42964</v>
      </c>
      <c r="AH32" s="22" t="s">
        <v>20</v>
      </c>
      <c r="AI32" s="38">
        <v>10</v>
      </c>
      <c r="AK32" s="40">
        <f t="shared" si="18"/>
        <v>38.528275826787862</v>
      </c>
      <c r="AL32" s="40">
        <f t="shared" si="19"/>
        <v>65.971724173212138</v>
      </c>
      <c r="AN32" s="40">
        <f t="shared" si="20"/>
        <v>92.281215348980439</v>
      </c>
      <c r="AO32" s="40">
        <f t="shared" si="21"/>
        <v>151.69170465101956</v>
      </c>
      <c r="AQ32" s="40">
        <f t="shared" si="22"/>
        <v>73.463133907315211</v>
      </c>
      <c r="AR32" s="40">
        <f t="shared" si="23"/>
        <v>96.561866092684795</v>
      </c>
    </row>
    <row r="33" spans="1:44" s="39" customFormat="1" hidden="1" x14ac:dyDescent="0.25">
      <c r="A33"/>
      <c r="B33" s="37"/>
      <c r="C33" s="22"/>
      <c r="D33" s="17">
        <v>32</v>
      </c>
      <c r="F33" s="40">
        <f t="shared" si="0"/>
        <v>78.613765504477257</v>
      </c>
      <c r="G33" s="40">
        <f t="shared" si="1"/>
        <v>81.981403999195649</v>
      </c>
      <c r="I33" s="40">
        <f t="shared" si="2"/>
        <v>75.846530990466391</v>
      </c>
      <c r="J33" s="40">
        <f t="shared" si="3"/>
        <v>82.786343558859841</v>
      </c>
      <c r="L33" s="40">
        <f t="shared" si="4"/>
        <v>1.2920771931322079</v>
      </c>
      <c r="M33" s="40">
        <f t="shared" si="5"/>
        <v>10.957922806867792</v>
      </c>
      <c r="O33" s="50">
        <f t="shared" si="6"/>
        <v>62.709004116535105</v>
      </c>
      <c r="P33" s="50">
        <f t="shared" si="7"/>
        <v>179.38622088346489</v>
      </c>
      <c r="R33" s="50">
        <f t="shared" si="8"/>
        <v>119.41089678284794</v>
      </c>
      <c r="S33" s="50">
        <f t="shared" si="9"/>
        <v>175.49372821715207</v>
      </c>
      <c r="U33" s="40">
        <f t="shared" si="10"/>
        <v>9.9933772539208956</v>
      </c>
      <c r="V33" s="40">
        <f t="shared" si="11"/>
        <v>12.274122746079106</v>
      </c>
      <c r="X33" s="40">
        <f t="shared" si="12"/>
        <v>3.5633162584891505</v>
      </c>
      <c r="Y33" s="40">
        <f t="shared" si="13"/>
        <v>4.6612512415108487</v>
      </c>
      <c r="AA33" s="40">
        <f t="shared" si="14"/>
        <v>4.1382696745697416</v>
      </c>
      <c r="AB33" s="40">
        <f t="shared" si="15"/>
        <v>7.7542303254302567</v>
      </c>
      <c r="AD33" s="40">
        <f t="shared" si="16"/>
        <v>1.6721775371544534</v>
      </c>
      <c r="AE33" s="40">
        <f t="shared" si="17"/>
        <v>3.1988099628455458</v>
      </c>
      <c r="AG33" s="37"/>
      <c r="AH33" s="22" t="s">
        <v>20</v>
      </c>
      <c r="AI33" s="38">
        <v>11</v>
      </c>
      <c r="AK33" s="40">
        <f t="shared" si="18"/>
        <v>38.528275826787862</v>
      </c>
      <c r="AL33" s="40">
        <f t="shared" si="19"/>
        <v>65.971724173212138</v>
      </c>
      <c r="AN33" s="40">
        <f t="shared" si="20"/>
        <v>92.281215348980439</v>
      </c>
      <c r="AO33" s="40">
        <f t="shared" si="21"/>
        <v>151.69170465101956</v>
      </c>
      <c r="AQ33" s="40">
        <f t="shared" si="22"/>
        <v>73.463133907315211</v>
      </c>
      <c r="AR33" s="40">
        <f t="shared" si="23"/>
        <v>96.561866092684795</v>
      </c>
    </row>
    <row r="34" spans="1:44" hidden="1" x14ac:dyDescent="0.25">
      <c r="D34" s="17">
        <v>33</v>
      </c>
      <c r="E34" s="54"/>
      <c r="F34" s="35">
        <f t="shared" ref="F34:F57" si="24">$E$60</f>
        <v>78.613765504477257</v>
      </c>
      <c r="G34" s="35">
        <f t="shared" ref="G34:G57" si="25">$E$61</f>
        <v>81.981403999195649</v>
      </c>
      <c r="H34" s="54"/>
      <c r="I34" s="35">
        <f t="shared" ref="I34:I57" si="26">$H$60</f>
        <v>75.846530990466391</v>
      </c>
      <c r="J34" s="35">
        <f t="shared" ref="J34:J57" si="27">$H$61</f>
        <v>82.786343558859841</v>
      </c>
      <c r="K34" s="55"/>
      <c r="L34" s="35">
        <f t="shared" ref="L34:L57" si="28">$K$60</f>
        <v>1.2920771931322079</v>
      </c>
      <c r="M34" s="35">
        <f t="shared" ref="M34:M57" si="29">$K$61</f>
        <v>10.957922806867792</v>
      </c>
      <c r="N34" s="55"/>
      <c r="O34" s="50">
        <f t="shared" ref="O34:O57" si="30">$N$60</f>
        <v>62.709004116535105</v>
      </c>
      <c r="P34" s="50">
        <f t="shared" ref="P34:P57" si="31">$N$61</f>
        <v>179.38622088346489</v>
      </c>
      <c r="Q34" s="55"/>
      <c r="R34" s="50">
        <f t="shared" ref="R34:R57" si="32">$Q$60</f>
        <v>119.41089678284794</v>
      </c>
      <c r="S34" s="50">
        <f t="shared" ref="S34:S57" si="33">$Q$61</f>
        <v>175.49372821715207</v>
      </c>
      <c r="T34" s="55"/>
      <c r="U34" s="35">
        <f t="shared" ref="U34:U57" si="34">$T$60</f>
        <v>9.9933772539208956</v>
      </c>
      <c r="V34" s="35">
        <f t="shared" ref="V34:V57" si="35">$T$61</f>
        <v>12.274122746079106</v>
      </c>
      <c r="W34" s="55"/>
      <c r="X34" s="40">
        <f t="shared" ref="X34:X57" si="36">$W$60</f>
        <v>3.5633162584891505</v>
      </c>
      <c r="Y34" s="40">
        <f t="shared" ref="Y34:Y57" si="37">$W$61</f>
        <v>4.6612512415108487</v>
      </c>
      <c r="Z34" s="55"/>
      <c r="AA34" s="35">
        <f t="shared" ref="AA34:AA57" si="38">$Z$60</f>
        <v>4.1382696745697416</v>
      </c>
      <c r="AB34" s="35">
        <f t="shared" ref="AB34:AB57" si="39">$Z$61</f>
        <v>7.7542303254302567</v>
      </c>
      <c r="AC34" s="55"/>
      <c r="AD34" s="40">
        <f t="shared" ref="AD34:AD57" si="40">$AC$60</f>
        <v>1.6721775371544534</v>
      </c>
      <c r="AE34" s="40">
        <f t="shared" ref="AE34:AE57" si="41">$AC$61</f>
        <v>3.1988099628455458</v>
      </c>
      <c r="AG34" s="7">
        <v>42963</v>
      </c>
      <c r="AH34" s="18" t="s">
        <v>20</v>
      </c>
      <c r="AI34" s="8">
        <v>8</v>
      </c>
      <c r="AJ34" s="55"/>
      <c r="AK34" s="40">
        <f t="shared" ref="AK34:AK57" si="42">$AJ$60</f>
        <v>38.528275826787862</v>
      </c>
      <c r="AL34" s="40">
        <f t="shared" ref="AL34:AL57" si="43">$AJ$61</f>
        <v>65.971724173212138</v>
      </c>
      <c r="AM34" s="55"/>
      <c r="AN34" s="40">
        <f t="shared" ref="AN34:AN57" si="44">$AM$60</f>
        <v>92.281215348980439</v>
      </c>
      <c r="AO34" s="40">
        <f t="shared" ref="AO34:AO57" si="45">$AM$61</f>
        <v>151.69170465101956</v>
      </c>
      <c r="AP34" s="55"/>
      <c r="AQ34" s="40">
        <f t="shared" ref="AQ34:AQ57" si="46">$AP$60</f>
        <v>73.463133907315211</v>
      </c>
      <c r="AR34" s="40">
        <f t="shared" ref="AR34:AR57" si="47">$AP$61</f>
        <v>96.561866092684795</v>
      </c>
    </row>
    <row r="35" spans="1:44" hidden="1" x14ac:dyDescent="0.25">
      <c r="D35" s="17">
        <v>34</v>
      </c>
      <c r="E35"/>
      <c r="F35" s="35">
        <f t="shared" si="24"/>
        <v>78.613765504477257</v>
      </c>
      <c r="G35" s="35">
        <f t="shared" si="25"/>
        <v>81.981403999195649</v>
      </c>
      <c r="H35"/>
      <c r="I35" s="35">
        <f t="shared" si="26"/>
        <v>75.846530990466391</v>
      </c>
      <c r="J35" s="35">
        <f t="shared" si="27"/>
        <v>82.786343558859841</v>
      </c>
      <c r="K35"/>
      <c r="L35" s="35">
        <f t="shared" si="28"/>
        <v>1.2920771931322079</v>
      </c>
      <c r="M35" s="35">
        <f t="shared" si="29"/>
        <v>10.957922806867792</v>
      </c>
      <c r="O35" s="50">
        <f t="shared" si="30"/>
        <v>62.709004116535105</v>
      </c>
      <c r="P35" s="50">
        <f t="shared" si="31"/>
        <v>179.38622088346489</v>
      </c>
      <c r="R35" s="50">
        <f t="shared" si="32"/>
        <v>119.41089678284794</v>
      </c>
      <c r="S35" s="50">
        <f t="shared" si="33"/>
        <v>175.49372821715207</v>
      </c>
      <c r="U35" s="35">
        <f t="shared" si="34"/>
        <v>9.9933772539208956</v>
      </c>
      <c r="V35" s="35">
        <f t="shared" si="35"/>
        <v>12.274122746079106</v>
      </c>
      <c r="X35" s="40">
        <f t="shared" si="36"/>
        <v>3.5633162584891505</v>
      </c>
      <c r="Y35" s="40">
        <f t="shared" si="37"/>
        <v>4.6612512415108487</v>
      </c>
      <c r="AA35" s="35">
        <f t="shared" si="38"/>
        <v>4.1382696745697416</v>
      </c>
      <c r="AB35" s="35">
        <f t="shared" si="39"/>
        <v>7.7542303254302567</v>
      </c>
      <c r="AD35" s="40">
        <f t="shared" si="40"/>
        <v>1.6721775371544534</v>
      </c>
      <c r="AE35" s="40">
        <f t="shared" si="41"/>
        <v>3.1988099628455458</v>
      </c>
      <c r="AH35" s="18" t="s">
        <v>20</v>
      </c>
      <c r="AI35" s="8">
        <v>9</v>
      </c>
      <c r="AK35" s="40">
        <f t="shared" si="42"/>
        <v>38.528275826787862</v>
      </c>
      <c r="AL35" s="40">
        <f t="shared" si="43"/>
        <v>65.971724173212138</v>
      </c>
      <c r="AN35" s="40">
        <f t="shared" si="44"/>
        <v>92.281215348980439</v>
      </c>
      <c r="AO35" s="40">
        <f t="shared" si="45"/>
        <v>151.69170465101956</v>
      </c>
      <c r="AQ35" s="40">
        <f t="shared" si="46"/>
        <v>73.463133907315211</v>
      </c>
      <c r="AR35" s="40">
        <f t="shared" si="47"/>
        <v>96.561866092684795</v>
      </c>
    </row>
    <row r="36" spans="1:44" hidden="1" x14ac:dyDescent="0.25">
      <c r="D36" s="17">
        <v>35</v>
      </c>
      <c r="E36"/>
      <c r="F36" s="35">
        <f t="shared" si="24"/>
        <v>78.613765504477257</v>
      </c>
      <c r="G36" s="35">
        <f t="shared" si="25"/>
        <v>81.981403999195649</v>
      </c>
      <c r="H36"/>
      <c r="I36" s="35">
        <f t="shared" si="26"/>
        <v>75.846530990466391</v>
      </c>
      <c r="J36" s="35">
        <f t="shared" si="27"/>
        <v>82.786343558859841</v>
      </c>
      <c r="K36"/>
      <c r="L36" s="35">
        <f t="shared" si="28"/>
        <v>1.2920771931322079</v>
      </c>
      <c r="M36" s="35">
        <f t="shared" si="29"/>
        <v>10.957922806867792</v>
      </c>
      <c r="O36" s="50">
        <f t="shared" si="30"/>
        <v>62.709004116535105</v>
      </c>
      <c r="P36" s="50">
        <f t="shared" si="31"/>
        <v>179.38622088346489</v>
      </c>
      <c r="R36" s="50">
        <f t="shared" si="32"/>
        <v>119.41089678284794</v>
      </c>
      <c r="S36" s="50">
        <f t="shared" si="33"/>
        <v>175.49372821715207</v>
      </c>
      <c r="U36" s="35">
        <f t="shared" si="34"/>
        <v>9.9933772539208956</v>
      </c>
      <c r="V36" s="35">
        <f t="shared" si="35"/>
        <v>12.274122746079106</v>
      </c>
      <c r="X36" s="40">
        <f t="shared" si="36"/>
        <v>3.5633162584891505</v>
      </c>
      <c r="Y36" s="40">
        <f t="shared" si="37"/>
        <v>4.6612512415108487</v>
      </c>
      <c r="AA36" s="35">
        <f t="shared" si="38"/>
        <v>4.1382696745697416</v>
      </c>
      <c r="AB36" s="35">
        <f t="shared" si="39"/>
        <v>7.7542303254302567</v>
      </c>
      <c r="AD36" s="40">
        <f t="shared" si="40"/>
        <v>1.6721775371544534</v>
      </c>
      <c r="AE36" s="40">
        <f t="shared" si="41"/>
        <v>3.1988099628455458</v>
      </c>
      <c r="AK36" s="40">
        <f t="shared" si="42"/>
        <v>38.528275826787862</v>
      </c>
      <c r="AL36" s="40">
        <f t="shared" si="43"/>
        <v>65.971724173212138</v>
      </c>
      <c r="AN36" s="40">
        <f t="shared" si="44"/>
        <v>92.281215348980439</v>
      </c>
      <c r="AO36" s="40">
        <f t="shared" si="45"/>
        <v>151.69170465101956</v>
      </c>
      <c r="AQ36" s="40">
        <f t="shared" si="46"/>
        <v>73.463133907315211</v>
      </c>
      <c r="AR36" s="40">
        <f t="shared" si="47"/>
        <v>96.561866092684795</v>
      </c>
    </row>
    <row r="37" spans="1:44" hidden="1" x14ac:dyDescent="0.25">
      <c r="D37" s="17">
        <v>36</v>
      </c>
      <c r="E37"/>
      <c r="F37" s="35">
        <f t="shared" si="24"/>
        <v>78.613765504477257</v>
      </c>
      <c r="G37" s="35">
        <f t="shared" si="25"/>
        <v>81.981403999195649</v>
      </c>
      <c r="H37"/>
      <c r="I37" s="35">
        <f t="shared" si="26"/>
        <v>75.846530990466391</v>
      </c>
      <c r="J37" s="35">
        <f t="shared" si="27"/>
        <v>82.786343558859841</v>
      </c>
      <c r="K37"/>
      <c r="L37" s="35">
        <f t="shared" si="28"/>
        <v>1.2920771931322079</v>
      </c>
      <c r="M37" s="35">
        <f t="shared" si="29"/>
        <v>10.957922806867792</v>
      </c>
      <c r="O37" s="50">
        <f t="shared" si="30"/>
        <v>62.709004116535105</v>
      </c>
      <c r="P37" s="50">
        <f t="shared" si="31"/>
        <v>179.38622088346489</v>
      </c>
      <c r="R37" s="50">
        <f t="shared" si="32"/>
        <v>119.41089678284794</v>
      </c>
      <c r="S37" s="50">
        <f t="shared" si="33"/>
        <v>175.49372821715207</v>
      </c>
      <c r="U37" s="35">
        <f t="shared" si="34"/>
        <v>9.9933772539208956</v>
      </c>
      <c r="V37" s="35">
        <f t="shared" si="35"/>
        <v>12.274122746079106</v>
      </c>
      <c r="X37" s="40">
        <f t="shared" si="36"/>
        <v>3.5633162584891505</v>
      </c>
      <c r="Y37" s="40">
        <f t="shared" si="37"/>
        <v>4.6612512415108487</v>
      </c>
      <c r="AA37" s="35">
        <f t="shared" si="38"/>
        <v>4.1382696745697416</v>
      </c>
      <c r="AB37" s="35">
        <f t="shared" si="39"/>
        <v>7.7542303254302567</v>
      </c>
      <c r="AD37" s="40">
        <f t="shared" si="40"/>
        <v>1.6721775371544534</v>
      </c>
      <c r="AE37" s="40">
        <f t="shared" si="41"/>
        <v>3.1988099628455458</v>
      </c>
      <c r="AK37" s="40">
        <f t="shared" si="42"/>
        <v>38.528275826787862</v>
      </c>
      <c r="AL37" s="40">
        <f t="shared" si="43"/>
        <v>65.971724173212138</v>
      </c>
      <c r="AN37" s="40">
        <f t="shared" si="44"/>
        <v>92.281215348980439</v>
      </c>
      <c r="AO37" s="40">
        <f t="shared" si="45"/>
        <v>151.69170465101956</v>
      </c>
      <c r="AQ37" s="40">
        <f t="shared" si="46"/>
        <v>73.463133907315211</v>
      </c>
      <c r="AR37" s="40">
        <f t="shared" si="47"/>
        <v>96.561866092684795</v>
      </c>
    </row>
    <row r="38" spans="1:44" s="39" customFormat="1" hidden="1" x14ac:dyDescent="0.25">
      <c r="A38"/>
      <c r="B38" s="41"/>
      <c r="C38" s="22"/>
      <c r="D38" s="17">
        <v>37</v>
      </c>
      <c r="F38" s="40">
        <f t="shared" si="24"/>
        <v>78.613765504477257</v>
      </c>
      <c r="G38" s="40">
        <f t="shared" si="25"/>
        <v>81.981403999195649</v>
      </c>
      <c r="I38" s="40">
        <f t="shared" si="26"/>
        <v>75.846530990466391</v>
      </c>
      <c r="J38" s="40">
        <f t="shared" si="27"/>
        <v>82.786343558859841</v>
      </c>
      <c r="L38" s="40">
        <f t="shared" si="28"/>
        <v>1.2920771931322079</v>
      </c>
      <c r="M38" s="40">
        <f t="shared" si="29"/>
        <v>10.957922806867792</v>
      </c>
      <c r="O38" s="50">
        <f t="shared" si="30"/>
        <v>62.709004116535105</v>
      </c>
      <c r="P38" s="50">
        <f t="shared" si="31"/>
        <v>179.38622088346489</v>
      </c>
      <c r="R38" s="50">
        <f t="shared" si="32"/>
        <v>119.41089678284794</v>
      </c>
      <c r="S38" s="50">
        <f t="shared" si="33"/>
        <v>175.49372821715207</v>
      </c>
      <c r="U38" s="40">
        <f t="shared" si="34"/>
        <v>9.9933772539208956</v>
      </c>
      <c r="V38" s="40">
        <f t="shared" si="35"/>
        <v>12.274122746079106</v>
      </c>
      <c r="X38" s="40">
        <f t="shared" si="36"/>
        <v>3.5633162584891505</v>
      </c>
      <c r="Y38" s="40">
        <f t="shared" si="37"/>
        <v>4.6612512415108487</v>
      </c>
      <c r="AA38" s="40">
        <f t="shared" si="38"/>
        <v>4.1382696745697416</v>
      </c>
      <c r="AB38" s="40">
        <f t="shared" si="39"/>
        <v>7.7542303254302567</v>
      </c>
      <c r="AD38" s="40">
        <f t="shared" si="40"/>
        <v>1.6721775371544534</v>
      </c>
      <c r="AE38" s="40">
        <f t="shared" si="41"/>
        <v>3.1988099628455458</v>
      </c>
      <c r="AG38" s="41">
        <v>42964</v>
      </c>
      <c r="AH38" s="22" t="s">
        <v>20</v>
      </c>
      <c r="AI38" s="38">
        <v>10</v>
      </c>
      <c r="AK38" s="40">
        <f t="shared" si="42"/>
        <v>38.528275826787862</v>
      </c>
      <c r="AL38" s="40">
        <f t="shared" si="43"/>
        <v>65.971724173212138</v>
      </c>
      <c r="AN38" s="40">
        <f t="shared" si="44"/>
        <v>92.281215348980439</v>
      </c>
      <c r="AO38" s="40">
        <f t="shared" si="45"/>
        <v>151.69170465101956</v>
      </c>
      <c r="AQ38" s="40">
        <f t="shared" si="46"/>
        <v>73.463133907315211</v>
      </c>
      <c r="AR38" s="40">
        <f t="shared" si="47"/>
        <v>96.561866092684795</v>
      </c>
    </row>
    <row r="39" spans="1:44" s="39" customFormat="1" hidden="1" x14ac:dyDescent="0.25">
      <c r="A39"/>
      <c r="B39" s="37"/>
      <c r="C39" s="22"/>
      <c r="D39" s="17">
        <v>38</v>
      </c>
      <c r="F39" s="40">
        <f t="shared" si="24"/>
        <v>78.613765504477257</v>
      </c>
      <c r="G39" s="40">
        <f t="shared" si="25"/>
        <v>81.981403999195649</v>
      </c>
      <c r="I39" s="40">
        <f t="shared" si="26"/>
        <v>75.846530990466391</v>
      </c>
      <c r="J39" s="40">
        <f t="shared" si="27"/>
        <v>82.786343558859841</v>
      </c>
      <c r="L39" s="40">
        <f t="shared" si="28"/>
        <v>1.2920771931322079</v>
      </c>
      <c r="M39" s="40">
        <f t="shared" si="29"/>
        <v>10.957922806867792</v>
      </c>
      <c r="O39" s="50">
        <f t="shared" si="30"/>
        <v>62.709004116535105</v>
      </c>
      <c r="P39" s="50">
        <f t="shared" si="31"/>
        <v>179.38622088346489</v>
      </c>
      <c r="R39" s="50">
        <f t="shared" si="32"/>
        <v>119.41089678284794</v>
      </c>
      <c r="S39" s="50">
        <f t="shared" si="33"/>
        <v>175.49372821715207</v>
      </c>
      <c r="U39" s="40">
        <f t="shared" si="34"/>
        <v>9.9933772539208956</v>
      </c>
      <c r="V39" s="40">
        <f t="shared" si="35"/>
        <v>12.274122746079106</v>
      </c>
      <c r="X39" s="40">
        <f t="shared" si="36"/>
        <v>3.5633162584891505</v>
      </c>
      <c r="Y39" s="40">
        <f t="shared" si="37"/>
        <v>4.6612512415108487</v>
      </c>
      <c r="AA39" s="40">
        <f t="shared" si="38"/>
        <v>4.1382696745697416</v>
      </c>
      <c r="AB39" s="40">
        <f t="shared" si="39"/>
        <v>7.7542303254302567</v>
      </c>
      <c r="AD39" s="40">
        <f t="shared" si="40"/>
        <v>1.6721775371544534</v>
      </c>
      <c r="AE39" s="40">
        <f t="shared" si="41"/>
        <v>3.1988099628455458</v>
      </c>
      <c r="AG39" s="37"/>
      <c r="AH39" s="22" t="s">
        <v>20</v>
      </c>
      <c r="AI39" s="38">
        <v>11</v>
      </c>
      <c r="AK39" s="40">
        <f t="shared" si="42"/>
        <v>38.528275826787862</v>
      </c>
      <c r="AL39" s="40">
        <f t="shared" si="43"/>
        <v>65.971724173212138</v>
      </c>
      <c r="AN39" s="40">
        <f t="shared" si="44"/>
        <v>92.281215348980439</v>
      </c>
      <c r="AO39" s="40">
        <f t="shared" si="45"/>
        <v>151.69170465101956</v>
      </c>
      <c r="AQ39" s="40">
        <f t="shared" si="46"/>
        <v>73.463133907315211</v>
      </c>
      <c r="AR39" s="40">
        <f t="shared" si="47"/>
        <v>96.561866092684795</v>
      </c>
    </row>
    <row r="40" spans="1:44" hidden="1" x14ac:dyDescent="0.25">
      <c r="D40" s="17">
        <v>39</v>
      </c>
      <c r="E40" s="54"/>
      <c r="F40" s="35">
        <f t="shared" si="24"/>
        <v>78.613765504477257</v>
      </c>
      <c r="G40" s="35">
        <f t="shared" si="25"/>
        <v>81.981403999195649</v>
      </c>
      <c r="H40" s="54"/>
      <c r="I40" s="35">
        <f t="shared" si="26"/>
        <v>75.846530990466391</v>
      </c>
      <c r="J40" s="35">
        <f t="shared" si="27"/>
        <v>82.786343558859841</v>
      </c>
      <c r="K40" s="55"/>
      <c r="L40" s="35">
        <f t="shared" si="28"/>
        <v>1.2920771931322079</v>
      </c>
      <c r="M40" s="35">
        <f t="shared" si="29"/>
        <v>10.957922806867792</v>
      </c>
      <c r="N40" s="55"/>
      <c r="O40" s="50">
        <f t="shared" si="30"/>
        <v>62.709004116535105</v>
      </c>
      <c r="P40" s="50">
        <f t="shared" si="31"/>
        <v>179.38622088346489</v>
      </c>
      <c r="Q40" s="55"/>
      <c r="R40" s="50">
        <f t="shared" si="32"/>
        <v>119.41089678284794</v>
      </c>
      <c r="S40" s="50">
        <f t="shared" si="33"/>
        <v>175.49372821715207</v>
      </c>
      <c r="T40" s="55"/>
      <c r="U40" s="35">
        <f t="shared" si="34"/>
        <v>9.9933772539208956</v>
      </c>
      <c r="V40" s="35">
        <f t="shared" si="35"/>
        <v>12.274122746079106</v>
      </c>
      <c r="W40" s="55"/>
      <c r="X40" s="40">
        <f t="shared" si="36"/>
        <v>3.5633162584891505</v>
      </c>
      <c r="Y40" s="40">
        <f t="shared" si="37"/>
        <v>4.6612512415108487</v>
      </c>
      <c r="Z40" s="55"/>
      <c r="AA40" s="35">
        <f t="shared" si="38"/>
        <v>4.1382696745697416</v>
      </c>
      <c r="AB40" s="35">
        <f t="shared" si="39"/>
        <v>7.7542303254302567</v>
      </c>
      <c r="AC40" s="55"/>
      <c r="AD40" s="40">
        <f t="shared" si="40"/>
        <v>1.6721775371544534</v>
      </c>
      <c r="AE40" s="40">
        <f t="shared" si="41"/>
        <v>3.1988099628455458</v>
      </c>
      <c r="AG40" s="7">
        <v>42963</v>
      </c>
      <c r="AH40" s="18" t="s">
        <v>20</v>
      </c>
      <c r="AI40" s="8">
        <v>8</v>
      </c>
      <c r="AJ40" s="55"/>
      <c r="AK40" s="40">
        <f t="shared" si="42"/>
        <v>38.528275826787862</v>
      </c>
      <c r="AL40" s="40">
        <f t="shared" si="43"/>
        <v>65.971724173212138</v>
      </c>
      <c r="AM40" s="55"/>
      <c r="AN40" s="40">
        <f t="shared" si="44"/>
        <v>92.281215348980439</v>
      </c>
      <c r="AO40" s="40">
        <f t="shared" si="45"/>
        <v>151.69170465101956</v>
      </c>
      <c r="AP40" s="55"/>
      <c r="AQ40" s="40">
        <f t="shared" si="46"/>
        <v>73.463133907315211</v>
      </c>
      <c r="AR40" s="40">
        <f t="shared" si="47"/>
        <v>96.561866092684795</v>
      </c>
    </row>
    <row r="41" spans="1:44" hidden="1" x14ac:dyDescent="0.25">
      <c r="D41" s="17">
        <v>40</v>
      </c>
      <c r="E41"/>
      <c r="F41" s="35">
        <f t="shared" si="24"/>
        <v>78.613765504477257</v>
      </c>
      <c r="G41" s="35">
        <f t="shared" si="25"/>
        <v>81.981403999195649</v>
      </c>
      <c r="H41"/>
      <c r="I41" s="35">
        <f t="shared" si="26"/>
        <v>75.846530990466391</v>
      </c>
      <c r="J41" s="35">
        <f t="shared" si="27"/>
        <v>82.786343558859841</v>
      </c>
      <c r="K41"/>
      <c r="L41" s="35">
        <f t="shared" si="28"/>
        <v>1.2920771931322079</v>
      </c>
      <c r="M41" s="35">
        <f t="shared" si="29"/>
        <v>10.957922806867792</v>
      </c>
      <c r="O41" s="50">
        <f t="shared" si="30"/>
        <v>62.709004116535105</v>
      </c>
      <c r="P41" s="50">
        <f t="shared" si="31"/>
        <v>179.38622088346489</v>
      </c>
      <c r="R41" s="50">
        <f t="shared" si="32"/>
        <v>119.41089678284794</v>
      </c>
      <c r="S41" s="50">
        <f t="shared" si="33"/>
        <v>175.49372821715207</v>
      </c>
      <c r="U41" s="35">
        <f t="shared" si="34"/>
        <v>9.9933772539208956</v>
      </c>
      <c r="V41" s="35">
        <f t="shared" si="35"/>
        <v>12.274122746079106</v>
      </c>
      <c r="X41" s="40">
        <f t="shared" si="36"/>
        <v>3.5633162584891505</v>
      </c>
      <c r="Y41" s="40">
        <f t="shared" si="37"/>
        <v>4.6612512415108487</v>
      </c>
      <c r="AA41" s="35">
        <f t="shared" si="38"/>
        <v>4.1382696745697416</v>
      </c>
      <c r="AB41" s="35">
        <f t="shared" si="39"/>
        <v>7.7542303254302567</v>
      </c>
      <c r="AD41" s="40">
        <f t="shared" si="40"/>
        <v>1.6721775371544534</v>
      </c>
      <c r="AE41" s="40">
        <f t="shared" si="41"/>
        <v>3.1988099628455458</v>
      </c>
      <c r="AH41" s="18" t="s">
        <v>20</v>
      </c>
      <c r="AI41" s="8">
        <v>9</v>
      </c>
      <c r="AK41" s="40">
        <f t="shared" si="42"/>
        <v>38.528275826787862</v>
      </c>
      <c r="AL41" s="40">
        <f t="shared" si="43"/>
        <v>65.971724173212138</v>
      </c>
      <c r="AN41" s="40">
        <f t="shared" si="44"/>
        <v>92.281215348980439</v>
      </c>
      <c r="AO41" s="40">
        <f t="shared" si="45"/>
        <v>151.69170465101956</v>
      </c>
      <c r="AQ41" s="40">
        <f t="shared" si="46"/>
        <v>73.463133907315211</v>
      </c>
      <c r="AR41" s="40">
        <f t="shared" si="47"/>
        <v>96.561866092684795</v>
      </c>
    </row>
    <row r="42" spans="1:44" hidden="1" x14ac:dyDescent="0.25">
      <c r="D42" s="17">
        <v>41</v>
      </c>
      <c r="E42"/>
      <c r="F42" s="35">
        <f t="shared" si="24"/>
        <v>78.613765504477257</v>
      </c>
      <c r="G42" s="35">
        <f t="shared" si="25"/>
        <v>81.981403999195649</v>
      </c>
      <c r="H42"/>
      <c r="I42" s="35">
        <f t="shared" si="26"/>
        <v>75.846530990466391</v>
      </c>
      <c r="J42" s="35">
        <f t="shared" si="27"/>
        <v>82.786343558859841</v>
      </c>
      <c r="K42"/>
      <c r="L42" s="35">
        <f t="shared" si="28"/>
        <v>1.2920771931322079</v>
      </c>
      <c r="M42" s="35">
        <f t="shared" si="29"/>
        <v>10.957922806867792</v>
      </c>
      <c r="O42" s="50">
        <f t="shared" si="30"/>
        <v>62.709004116535105</v>
      </c>
      <c r="P42" s="50">
        <f t="shared" si="31"/>
        <v>179.38622088346489</v>
      </c>
      <c r="R42" s="50">
        <f t="shared" si="32"/>
        <v>119.41089678284794</v>
      </c>
      <c r="S42" s="50">
        <f t="shared" si="33"/>
        <v>175.49372821715207</v>
      </c>
      <c r="U42" s="35">
        <f t="shared" si="34"/>
        <v>9.9933772539208956</v>
      </c>
      <c r="V42" s="35">
        <f t="shared" si="35"/>
        <v>12.274122746079106</v>
      </c>
      <c r="X42" s="40">
        <f t="shared" si="36"/>
        <v>3.5633162584891505</v>
      </c>
      <c r="Y42" s="40">
        <f t="shared" si="37"/>
        <v>4.6612512415108487</v>
      </c>
      <c r="AA42" s="35">
        <f t="shared" si="38"/>
        <v>4.1382696745697416</v>
      </c>
      <c r="AB42" s="35">
        <f t="shared" si="39"/>
        <v>7.7542303254302567</v>
      </c>
      <c r="AD42" s="40">
        <f t="shared" si="40"/>
        <v>1.6721775371544534</v>
      </c>
      <c r="AE42" s="40">
        <f t="shared" si="41"/>
        <v>3.1988099628455458</v>
      </c>
      <c r="AK42" s="40">
        <f t="shared" si="42"/>
        <v>38.528275826787862</v>
      </c>
      <c r="AL42" s="40">
        <f t="shared" si="43"/>
        <v>65.971724173212138</v>
      </c>
      <c r="AN42" s="40">
        <f t="shared" si="44"/>
        <v>92.281215348980439</v>
      </c>
      <c r="AO42" s="40">
        <f t="shared" si="45"/>
        <v>151.69170465101956</v>
      </c>
      <c r="AQ42" s="40">
        <f t="shared" si="46"/>
        <v>73.463133907315211</v>
      </c>
      <c r="AR42" s="40">
        <f t="shared" si="47"/>
        <v>96.561866092684795</v>
      </c>
    </row>
    <row r="43" spans="1:44" hidden="1" x14ac:dyDescent="0.25">
      <c r="D43" s="17">
        <v>42</v>
      </c>
      <c r="E43"/>
      <c r="F43" s="35">
        <f t="shared" si="24"/>
        <v>78.613765504477257</v>
      </c>
      <c r="G43" s="35">
        <f t="shared" si="25"/>
        <v>81.981403999195649</v>
      </c>
      <c r="H43"/>
      <c r="I43" s="35">
        <f t="shared" si="26"/>
        <v>75.846530990466391</v>
      </c>
      <c r="J43" s="35">
        <f t="shared" si="27"/>
        <v>82.786343558859841</v>
      </c>
      <c r="K43"/>
      <c r="L43" s="35">
        <f t="shared" si="28"/>
        <v>1.2920771931322079</v>
      </c>
      <c r="M43" s="35">
        <f t="shared" si="29"/>
        <v>10.957922806867792</v>
      </c>
      <c r="O43" s="50">
        <f t="shared" si="30"/>
        <v>62.709004116535105</v>
      </c>
      <c r="P43" s="50">
        <f t="shared" si="31"/>
        <v>179.38622088346489</v>
      </c>
      <c r="R43" s="50">
        <f t="shared" si="32"/>
        <v>119.41089678284794</v>
      </c>
      <c r="S43" s="50">
        <f t="shared" si="33"/>
        <v>175.49372821715207</v>
      </c>
      <c r="U43" s="35">
        <f t="shared" si="34"/>
        <v>9.9933772539208956</v>
      </c>
      <c r="V43" s="35">
        <f t="shared" si="35"/>
        <v>12.274122746079106</v>
      </c>
      <c r="X43" s="40">
        <f t="shared" si="36"/>
        <v>3.5633162584891505</v>
      </c>
      <c r="Y43" s="40">
        <f t="shared" si="37"/>
        <v>4.6612512415108487</v>
      </c>
      <c r="AA43" s="35">
        <f t="shared" si="38"/>
        <v>4.1382696745697416</v>
      </c>
      <c r="AB43" s="35">
        <f t="shared" si="39"/>
        <v>7.7542303254302567</v>
      </c>
      <c r="AD43" s="40">
        <f t="shared" si="40"/>
        <v>1.6721775371544534</v>
      </c>
      <c r="AE43" s="40">
        <f t="shared" si="41"/>
        <v>3.1988099628455458</v>
      </c>
      <c r="AK43" s="40">
        <f t="shared" si="42"/>
        <v>38.528275826787862</v>
      </c>
      <c r="AL43" s="40">
        <f t="shared" si="43"/>
        <v>65.971724173212138</v>
      </c>
      <c r="AN43" s="40">
        <f t="shared" si="44"/>
        <v>92.281215348980439</v>
      </c>
      <c r="AO43" s="40">
        <f t="shared" si="45"/>
        <v>151.69170465101956</v>
      </c>
      <c r="AQ43" s="40">
        <f t="shared" si="46"/>
        <v>73.463133907315211</v>
      </c>
      <c r="AR43" s="40">
        <f t="shared" si="47"/>
        <v>96.561866092684795</v>
      </c>
    </row>
    <row r="44" spans="1:44" s="39" customFormat="1" hidden="1" x14ac:dyDescent="0.25">
      <c r="A44"/>
      <c r="B44" s="41"/>
      <c r="C44" s="22"/>
      <c r="D44" s="17">
        <v>43</v>
      </c>
      <c r="F44" s="40">
        <f t="shared" si="24"/>
        <v>78.613765504477257</v>
      </c>
      <c r="G44" s="40">
        <f t="shared" si="25"/>
        <v>81.981403999195649</v>
      </c>
      <c r="I44" s="40">
        <f t="shared" si="26"/>
        <v>75.846530990466391</v>
      </c>
      <c r="J44" s="40">
        <f t="shared" si="27"/>
        <v>82.786343558859841</v>
      </c>
      <c r="L44" s="40">
        <f t="shared" si="28"/>
        <v>1.2920771931322079</v>
      </c>
      <c r="M44" s="40">
        <f t="shared" si="29"/>
        <v>10.957922806867792</v>
      </c>
      <c r="O44" s="50">
        <f t="shared" si="30"/>
        <v>62.709004116535105</v>
      </c>
      <c r="P44" s="50">
        <f t="shared" si="31"/>
        <v>179.38622088346489</v>
      </c>
      <c r="R44" s="50">
        <f t="shared" si="32"/>
        <v>119.41089678284794</v>
      </c>
      <c r="S44" s="50">
        <f t="shared" si="33"/>
        <v>175.49372821715207</v>
      </c>
      <c r="U44" s="40">
        <f t="shared" si="34"/>
        <v>9.9933772539208956</v>
      </c>
      <c r="V44" s="40">
        <f t="shared" si="35"/>
        <v>12.274122746079106</v>
      </c>
      <c r="X44" s="40">
        <f t="shared" si="36"/>
        <v>3.5633162584891505</v>
      </c>
      <c r="Y44" s="40">
        <f t="shared" si="37"/>
        <v>4.6612512415108487</v>
      </c>
      <c r="AA44" s="40">
        <f t="shared" si="38"/>
        <v>4.1382696745697416</v>
      </c>
      <c r="AB44" s="40">
        <f t="shared" si="39"/>
        <v>7.7542303254302567</v>
      </c>
      <c r="AD44" s="40">
        <f t="shared" si="40"/>
        <v>1.6721775371544534</v>
      </c>
      <c r="AE44" s="40">
        <f t="shared" si="41"/>
        <v>3.1988099628455458</v>
      </c>
      <c r="AG44" s="41">
        <v>42964</v>
      </c>
      <c r="AH44" s="22" t="s">
        <v>20</v>
      </c>
      <c r="AI44" s="38">
        <v>10</v>
      </c>
      <c r="AK44" s="40">
        <f t="shared" si="42"/>
        <v>38.528275826787862</v>
      </c>
      <c r="AL44" s="40">
        <f t="shared" si="43"/>
        <v>65.971724173212138</v>
      </c>
      <c r="AN44" s="40">
        <f t="shared" si="44"/>
        <v>92.281215348980439</v>
      </c>
      <c r="AO44" s="40">
        <f t="shared" si="45"/>
        <v>151.69170465101956</v>
      </c>
      <c r="AQ44" s="40">
        <f t="shared" si="46"/>
        <v>73.463133907315211</v>
      </c>
      <c r="AR44" s="40">
        <f t="shared" si="47"/>
        <v>96.561866092684795</v>
      </c>
    </row>
    <row r="45" spans="1:44" s="39" customFormat="1" hidden="1" x14ac:dyDescent="0.25">
      <c r="A45"/>
      <c r="B45" s="37"/>
      <c r="C45" s="22"/>
      <c r="D45" s="17">
        <v>44</v>
      </c>
      <c r="F45" s="40">
        <f t="shared" si="24"/>
        <v>78.613765504477257</v>
      </c>
      <c r="G45" s="40">
        <f t="shared" si="25"/>
        <v>81.981403999195649</v>
      </c>
      <c r="I45" s="40">
        <f t="shared" si="26"/>
        <v>75.846530990466391</v>
      </c>
      <c r="J45" s="40">
        <f t="shared" si="27"/>
        <v>82.786343558859841</v>
      </c>
      <c r="L45" s="40">
        <f t="shared" si="28"/>
        <v>1.2920771931322079</v>
      </c>
      <c r="M45" s="40">
        <f t="shared" si="29"/>
        <v>10.957922806867792</v>
      </c>
      <c r="O45" s="50">
        <f t="shared" si="30"/>
        <v>62.709004116535105</v>
      </c>
      <c r="P45" s="50">
        <f t="shared" si="31"/>
        <v>179.38622088346489</v>
      </c>
      <c r="R45" s="50">
        <f t="shared" si="32"/>
        <v>119.41089678284794</v>
      </c>
      <c r="S45" s="50">
        <f t="shared" si="33"/>
        <v>175.49372821715207</v>
      </c>
      <c r="U45" s="40">
        <f t="shared" si="34"/>
        <v>9.9933772539208956</v>
      </c>
      <c r="V45" s="40">
        <f t="shared" si="35"/>
        <v>12.274122746079106</v>
      </c>
      <c r="X45" s="40">
        <f t="shared" si="36"/>
        <v>3.5633162584891505</v>
      </c>
      <c r="Y45" s="40">
        <f t="shared" si="37"/>
        <v>4.6612512415108487</v>
      </c>
      <c r="AA45" s="40">
        <f t="shared" si="38"/>
        <v>4.1382696745697416</v>
      </c>
      <c r="AB45" s="40">
        <f t="shared" si="39"/>
        <v>7.7542303254302567</v>
      </c>
      <c r="AD45" s="40">
        <f t="shared" si="40"/>
        <v>1.6721775371544534</v>
      </c>
      <c r="AE45" s="40">
        <f t="shared" si="41"/>
        <v>3.1988099628455458</v>
      </c>
      <c r="AG45" s="37"/>
      <c r="AH45" s="22" t="s">
        <v>20</v>
      </c>
      <c r="AI45" s="38">
        <v>11</v>
      </c>
      <c r="AK45" s="40">
        <f t="shared" si="42"/>
        <v>38.528275826787862</v>
      </c>
      <c r="AL45" s="40">
        <f t="shared" si="43"/>
        <v>65.971724173212138</v>
      </c>
      <c r="AN45" s="40">
        <f t="shared" si="44"/>
        <v>92.281215348980439</v>
      </c>
      <c r="AO45" s="40">
        <f t="shared" si="45"/>
        <v>151.69170465101956</v>
      </c>
      <c r="AQ45" s="40">
        <f t="shared" si="46"/>
        <v>73.463133907315211</v>
      </c>
      <c r="AR45" s="40">
        <f t="shared" si="47"/>
        <v>96.561866092684795</v>
      </c>
    </row>
    <row r="46" spans="1:44" hidden="1" x14ac:dyDescent="0.25">
      <c r="D46" s="17">
        <v>45</v>
      </c>
      <c r="E46" s="54"/>
      <c r="F46" s="35">
        <f t="shared" si="24"/>
        <v>78.613765504477257</v>
      </c>
      <c r="G46" s="35">
        <f t="shared" si="25"/>
        <v>81.981403999195649</v>
      </c>
      <c r="H46" s="54"/>
      <c r="I46" s="35">
        <f t="shared" si="26"/>
        <v>75.846530990466391</v>
      </c>
      <c r="J46" s="35">
        <f t="shared" si="27"/>
        <v>82.786343558859841</v>
      </c>
      <c r="K46" s="55"/>
      <c r="L46" s="35">
        <f t="shared" si="28"/>
        <v>1.2920771931322079</v>
      </c>
      <c r="M46" s="35">
        <f t="shared" si="29"/>
        <v>10.957922806867792</v>
      </c>
      <c r="N46" s="55"/>
      <c r="O46" s="50">
        <f t="shared" si="30"/>
        <v>62.709004116535105</v>
      </c>
      <c r="P46" s="50">
        <f t="shared" si="31"/>
        <v>179.38622088346489</v>
      </c>
      <c r="Q46" s="55"/>
      <c r="R46" s="50">
        <f t="shared" si="32"/>
        <v>119.41089678284794</v>
      </c>
      <c r="S46" s="50">
        <f t="shared" si="33"/>
        <v>175.49372821715207</v>
      </c>
      <c r="T46" s="55"/>
      <c r="U46" s="35">
        <f t="shared" si="34"/>
        <v>9.9933772539208956</v>
      </c>
      <c r="V46" s="35">
        <f t="shared" si="35"/>
        <v>12.274122746079106</v>
      </c>
      <c r="W46" s="55"/>
      <c r="X46" s="40">
        <f t="shared" si="36"/>
        <v>3.5633162584891505</v>
      </c>
      <c r="Y46" s="40">
        <f t="shared" si="37"/>
        <v>4.6612512415108487</v>
      </c>
      <c r="Z46" s="55"/>
      <c r="AA46" s="35">
        <f t="shared" si="38"/>
        <v>4.1382696745697416</v>
      </c>
      <c r="AB46" s="35">
        <f t="shared" si="39"/>
        <v>7.7542303254302567</v>
      </c>
      <c r="AC46" s="55"/>
      <c r="AD46" s="40">
        <f t="shared" si="40"/>
        <v>1.6721775371544534</v>
      </c>
      <c r="AE46" s="40">
        <f t="shared" si="41"/>
        <v>3.1988099628455458</v>
      </c>
      <c r="AG46" s="7">
        <v>42963</v>
      </c>
      <c r="AH46" s="18" t="s">
        <v>20</v>
      </c>
      <c r="AI46" s="8">
        <v>8</v>
      </c>
      <c r="AJ46" s="55"/>
      <c r="AK46" s="40">
        <f t="shared" si="42"/>
        <v>38.528275826787862</v>
      </c>
      <c r="AL46" s="40">
        <f t="shared" si="43"/>
        <v>65.971724173212138</v>
      </c>
      <c r="AM46" s="55"/>
      <c r="AN46" s="40">
        <f t="shared" si="44"/>
        <v>92.281215348980439</v>
      </c>
      <c r="AO46" s="40">
        <f t="shared" si="45"/>
        <v>151.69170465101956</v>
      </c>
      <c r="AP46" s="55"/>
      <c r="AQ46" s="40">
        <f t="shared" si="46"/>
        <v>73.463133907315211</v>
      </c>
      <c r="AR46" s="40">
        <f t="shared" si="47"/>
        <v>96.561866092684795</v>
      </c>
    </row>
    <row r="47" spans="1:44" hidden="1" x14ac:dyDescent="0.25">
      <c r="D47" s="17">
        <v>46</v>
      </c>
      <c r="E47"/>
      <c r="F47" s="35">
        <f t="shared" si="24"/>
        <v>78.613765504477257</v>
      </c>
      <c r="G47" s="35">
        <f t="shared" si="25"/>
        <v>81.981403999195649</v>
      </c>
      <c r="H47"/>
      <c r="I47" s="35">
        <f t="shared" si="26"/>
        <v>75.846530990466391</v>
      </c>
      <c r="J47" s="35">
        <f t="shared" si="27"/>
        <v>82.786343558859841</v>
      </c>
      <c r="K47"/>
      <c r="L47" s="35">
        <f t="shared" si="28"/>
        <v>1.2920771931322079</v>
      </c>
      <c r="M47" s="35">
        <f t="shared" si="29"/>
        <v>10.957922806867792</v>
      </c>
      <c r="O47" s="50">
        <f t="shared" si="30"/>
        <v>62.709004116535105</v>
      </c>
      <c r="P47" s="50">
        <f t="shared" si="31"/>
        <v>179.38622088346489</v>
      </c>
      <c r="R47" s="50">
        <f t="shared" si="32"/>
        <v>119.41089678284794</v>
      </c>
      <c r="S47" s="50">
        <f t="shared" si="33"/>
        <v>175.49372821715207</v>
      </c>
      <c r="U47" s="35">
        <f t="shared" si="34"/>
        <v>9.9933772539208956</v>
      </c>
      <c r="V47" s="35">
        <f t="shared" si="35"/>
        <v>12.274122746079106</v>
      </c>
      <c r="X47" s="40">
        <f t="shared" si="36"/>
        <v>3.5633162584891505</v>
      </c>
      <c r="Y47" s="40">
        <f t="shared" si="37"/>
        <v>4.6612512415108487</v>
      </c>
      <c r="AA47" s="35">
        <f t="shared" si="38"/>
        <v>4.1382696745697416</v>
      </c>
      <c r="AB47" s="35">
        <f t="shared" si="39"/>
        <v>7.7542303254302567</v>
      </c>
      <c r="AD47" s="40">
        <f t="shared" si="40"/>
        <v>1.6721775371544534</v>
      </c>
      <c r="AE47" s="40">
        <f t="shared" si="41"/>
        <v>3.1988099628455458</v>
      </c>
      <c r="AH47" s="18" t="s">
        <v>20</v>
      </c>
      <c r="AI47" s="8">
        <v>9</v>
      </c>
      <c r="AK47" s="40">
        <f t="shared" si="42"/>
        <v>38.528275826787862</v>
      </c>
      <c r="AL47" s="40">
        <f t="shared" si="43"/>
        <v>65.971724173212138</v>
      </c>
      <c r="AN47" s="40">
        <f t="shared" si="44"/>
        <v>92.281215348980439</v>
      </c>
      <c r="AO47" s="40">
        <f t="shared" si="45"/>
        <v>151.69170465101956</v>
      </c>
      <c r="AQ47" s="40">
        <f t="shared" si="46"/>
        <v>73.463133907315211</v>
      </c>
      <c r="AR47" s="40">
        <f t="shared" si="47"/>
        <v>96.561866092684795</v>
      </c>
    </row>
    <row r="48" spans="1:44" hidden="1" x14ac:dyDescent="0.25">
      <c r="D48" s="17">
        <v>47</v>
      </c>
      <c r="E48"/>
      <c r="F48" s="35">
        <f t="shared" si="24"/>
        <v>78.613765504477257</v>
      </c>
      <c r="G48" s="35">
        <f t="shared" si="25"/>
        <v>81.981403999195649</v>
      </c>
      <c r="H48"/>
      <c r="I48" s="35">
        <f t="shared" si="26"/>
        <v>75.846530990466391</v>
      </c>
      <c r="J48" s="35">
        <f t="shared" si="27"/>
        <v>82.786343558859841</v>
      </c>
      <c r="K48"/>
      <c r="L48" s="35">
        <f t="shared" si="28"/>
        <v>1.2920771931322079</v>
      </c>
      <c r="M48" s="35">
        <f t="shared" si="29"/>
        <v>10.957922806867792</v>
      </c>
      <c r="O48" s="50">
        <f t="shared" si="30"/>
        <v>62.709004116535105</v>
      </c>
      <c r="P48" s="50">
        <f t="shared" si="31"/>
        <v>179.38622088346489</v>
      </c>
      <c r="R48" s="50">
        <f t="shared" si="32"/>
        <v>119.41089678284794</v>
      </c>
      <c r="S48" s="50">
        <f t="shared" si="33"/>
        <v>175.49372821715207</v>
      </c>
      <c r="U48" s="35">
        <f t="shared" si="34"/>
        <v>9.9933772539208956</v>
      </c>
      <c r="V48" s="35">
        <f t="shared" si="35"/>
        <v>12.274122746079106</v>
      </c>
      <c r="X48" s="40">
        <f t="shared" si="36"/>
        <v>3.5633162584891505</v>
      </c>
      <c r="Y48" s="40">
        <f t="shared" si="37"/>
        <v>4.6612512415108487</v>
      </c>
      <c r="AA48" s="35">
        <f t="shared" si="38"/>
        <v>4.1382696745697416</v>
      </c>
      <c r="AB48" s="35">
        <f t="shared" si="39"/>
        <v>7.7542303254302567</v>
      </c>
      <c r="AD48" s="40">
        <f t="shared" si="40"/>
        <v>1.6721775371544534</v>
      </c>
      <c r="AE48" s="40">
        <f t="shared" si="41"/>
        <v>3.1988099628455458</v>
      </c>
      <c r="AK48" s="40">
        <f t="shared" si="42"/>
        <v>38.528275826787862</v>
      </c>
      <c r="AL48" s="40">
        <f t="shared" si="43"/>
        <v>65.971724173212138</v>
      </c>
      <c r="AN48" s="40">
        <f t="shared" si="44"/>
        <v>92.281215348980439</v>
      </c>
      <c r="AO48" s="40">
        <f t="shared" si="45"/>
        <v>151.69170465101956</v>
      </c>
      <c r="AQ48" s="40">
        <f t="shared" si="46"/>
        <v>73.463133907315211</v>
      </c>
      <c r="AR48" s="40">
        <f t="shared" si="47"/>
        <v>96.561866092684795</v>
      </c>
    </row>
    <row r="49" spans="1:44" hidden="1" x14ac:dyDescent="0.25">
      <c r="D49" s="17">
        <v>48</v>
      </c>
      <c r="E49"/>
      <c r="F49" s="35">
        <f t="shared" si="24"/>
        <v>78.613765504477257</v>
      </c>
      <c r="G49" s="35">
        <f t="shared" si="25"/>
        <v>81.981403999195649</v>
      </c>
      <c r="H49"/>
      <c r="I49" s="35">
        <f t="shared" si="26"/>
        <v>75.846530990466391</v>
      </c>
      <c r="J49" s="35">
        <f t="shared" si="27"/>
        <v>82.786343558859841</v>
      </c>
      <c r="K49"/>
      <c r="L49" s="35">
        <f t="shared" si="28"/>
        <v>1.2920771931322079</v>
      </c>
      <c r="M49" s="35">
        <f t="shared" si="29"/>
        <v>10.957922806867792</v>
      </c>
      <c r="O49" s="50">
        <f t="shared" si="30"/>
        <v>62.709004116535105</v>
      </c>
      <c r="P49" s="50">
        <f t="shared" si="31"/>
        <v>179.38622088346489</v>
      </c>
      <c r="R49" s="50">
        <f t="shared" si="32"/>
        <v>119.41089678284794</v>
      </c>
      <c r="S49" s="50">
        <f t="shared" si="33"/>
        <v>175.49372821715207</v>
      </c>
      <c r="U49" s="35">
        <f t="shared" si="34"/>
        <v>9.9933772539208956</v>
      </c>
      <c r="V49" s="35">
        <f t="shared" si="35"/>
        <v>12.274122746079106</v>
      </c>
      <c r="X49" s="40">
        <f t="shared" si="36"/>
        <v>3.5633162584891505</v>
      </c>
      <c r="Y49" s="40">
        <f t="shared" si="37"/>
        <v>4.6612512415108487</v>
      </c>
      <c r="AA49" s="35">
        <f t="shared" si="38"/>
        <v>4.1382696745697416</v>
      </c>
      <c r="AB49" s="35">
        <f t="shared" si="39"/>
        <v>7.7542303254302567</v>
      </c>
      <c r="AD49" s="40">
        <f t="shared" si="40"/>
        <v>1.6721775371544534</v>
      </c>
      <c r="AE49" s="40">
        <f t="shared" si="41"/>
        <v>3.1988099628455458</v>
      </c>
      <c r="AK49" s="40">
        <f t="shared" si="42"/>
        <v>38.528275826787862</v>
      </c>
      <c r="AL49" s="40">
        <f t="shared" si="43"/>
        <v>65.971724173212138</v>
      </c>
      <c r="AN49" s="40">
        <f t="shared" si="44"/>
        <v>92.281215348980439</v>
      </c>
      <c r="AO49" s="40">
        <f t="shared" si="45"/>
        <v>151.69170465101956</v>
      </c>
      <c r="AQ49" s="40">
        <f t="shared" si="46"/>
        <v>73.463133907315211</v>
      </c>
      <c r="AR49" s="40">
        <f t="shared" si="47"/>
        <v>96.561866092684795</v>
      </c>
    </row>
    <row r="50" spans="1:44" s="39" customFormat="1" hidden="1" x14ac:dyDescent="0.25">
      <c r="A50"/>
      <c r="B50" s="41"/>
      <c r="C50" s="22"/>
      <c r="D50" s="17">
        <v>49</v>
      </c>
      <c r="F50" s="40">
        <f t="shared" si="24"/>
        <v>78.613765504477257</v>
      </c>
      <c r="G50" s="40">
        <f t="shared" si="25"/>
        <v>81.981403999195649</v>
      </c>
      <c r="I50" s="40">
        <f t="shared" si="26"/>
        <v>75.846530990466391</v>
      </c>
      <c r="J50" s="40">
        <f t="shared" si="27"/>
        <v>82.786343558859841</v>
      </c>
      <c r="L50" s="40">
        <f t="shared" si="28"/>
        <v>1.2920771931322079</v>
      </c>
      <c r="M50" s="40">
        <f t="shared" si="29"/>
        <v>10.957922806867792</v>
      </c>
      <c r="O50" s="50">
        <f t="shared" si="30"/>
        <v>62.709004116535105</v>
      </c>
      <c r="P50" s="50">
        <f t="shared" si="31"/>
        <v>179.38622088346489</v>
      </c>
      <c r="R50" s="50">
        <f t="shared" si="32"/>
        <v>119.41089678284794</v>
      </c>
      <c r="S50" s="50">
        <f t="shared" si="33"/>
        <v>175.49372821715207</v>
      </c>
      <c r="U50" s="40">
        <f t="shared" si="34"/>
        <v>9.9933772539208956</v>
      </c>
      <c r="V50" s="40">
        <f t="shared" si="35"/>
        <v>12.274122746079106</v>
      </c>
      <c r="X50" s="40">
        <f t="shared" si="36"/>
        <v>3.5633162584891505</v>
      </c>
      <c r="Y50" s="40">
        <f t="shared" si="37"/>
        <v>4.6612512415108487</v>
      </c>
      <c r="AA50" s="40">
        <f t="shared" si="38"/>
        <v>4.1382696745697416</v>
      </c>
      <c r="AB50" s="40">
        <f t="shared" si="39"/>
        <v>7.7542303254302567</v>
      </c>
      <c r="AD50" s="40">
        <f t="shared" si="40"/>
        <v>1.6721775371544534</v>
      </c>
      <c r="AE50" s="40">
        <f t="shared" si="41"/>
        <v>3.1988099628455458</v>
      </c>
      <c r="AG50" s="41">
        <v>42964</v>
      </c>
      <c r="AH50" s="22" t="s">
        <v>20</v>
      </c>
      <c r="AI50" s="38">
        <v>10</v>
      </c>
      <c r="AK50" s="40">
        <f t="shared" si="42"/>
        <v>38.528275826787862</v>
      </c>
      <c r="AL50" s="40">
        <f t="shared" si="43"/>
        <v>65.971724173212138</v>
      </c>
      <c r="AN50" s="40">
        <f t="shared" si="44"/>
        <v>92.281215348980439</v>
      </c>
      <c r="AO50" s="40">
        <f t="shared" si="45"/>
        <v>151.69170465101956</v>
      </c>
      <c r="AQ50" s="40">
        <f t="shared" si="46"/>
        <v>73.463133907315211</v>
      </c>
      <c r="AR50" s="40">
        <f t="shared" si="47"/>
        <v>96.561866092684795</v>
      </c>
    </row>
    <row r="51" spans="1:44" s="39" customFormat="1" hidden="1" x14ac:dyDescent="0.25">
      <c r="A51"/>
      <c r="B51" s="37"/>
      <c r="C51" s="22"/>
      <c r="D51" s="17">
        <v>50</v>
      </c>
      <c r="F51" s="40">
        <f t="shared" si="24"/>
        <v>78.613765504477257</v>
      </c>
      <c r="G51" s="40">
        <f t="shared" si="25"/>
        <v>81.981403999195649</v>
      </c>
      <c r="I51" s="40">
        <f t="shared" si="26"/>
        <v>75.846530990466391</v>
      </c>
      <c r="J51" s="40">
        <f t="shared" si="27"/>
        <v>82.786343558859841</v>
      </c>
      <c r="L51" s="40">
        <f t="shared" si="28"/>
        <v>1.2920771931322079</v>
      </c>
      <c r="M51" s="40">
        <f t="shared" si="29"/>
        <v>10.957922806867792</v>
      </c>
      <c r="O51" s="50">
        <f t="shared" si="30"/>
        <v>62.709004116535105</v>
      </c>
      <c r="P51" s="50">
        <f t="shared" si="31"/>
        <v>179.38622088346489</v>
      </c>
      <c r="R51" s="50">
        <f t="shared" si="32"/>
        <v>119.41089678284794</v>
      </c>
      <c r="S51" s="50">
        <f t="shared" si="33"/>
        <v>175.49372821715207</v>
      </c>
      <c r="U51" s="40">
        <f t="shared" si="34"/>
        <v>9.9933772539208956</v>
      </c>
      <c r="V51" s="40">
        <f t="shared" si="35"/>
        <v>12.274122746079106</v>
      </c>
      <c r="X51" s="40">
        <f t="shared" si="36"/>
        <v>3.5633162584891505</v>
      </c>
      <c r="Y51" s="40">
        <f t="shared" si="37"/>
        <v>4.6612512415108487</v>
      </c>
      <c r="AA51" s="40">
        <f t="shared" si="38"/>
        <v>4.1382696745697416</v>
      </c>
      <c r="AB51" s="40">
        <f t="shared" si="39"/>
        <v>7.7542303254302567</v>
      </c>
      <c r="AD51" s="40">
        <f t="shared" si="40"/>
        <v>1.6721775371544534</v>
      </c>
      <c r="AE51" s="40">
        <f t="shared" si="41"/>
        <v>3.1988099628455458</v>
      </c>
      <c r="AG51" s="37"/>
      <c r="AH51" s="22" t="s">
        <v>20</v>
      </c>
      <c r="AI51" s="38">
        <v>11</v>
      </c>
      <c r="AK51" s="40">
        <f t="shared" si="42"/>
        <v>38.528275826787862</v>
      </c>
      <c r="AL51" s="40">
        <f t="shared" si="43"/>
        <v>65.971724173212138</v>
      </c>
      <c r="AN51" s="40">
        <f t="shared" si="44"/>
        <v>92.281215348980439</v>
      </c>
      <c r="AO51" s="40">
        <f t="shared" si="45"/>
        <v>151.69170465101956</v>
      </c>
      <c r="AQ51" s="40">
        <f t="shared" si="46"/>
        <v>73.463133907315211</v>
      </c>
      <c r="AR51" s="40">
        <f t="shared" si="47"/>
        <v>96.561866092684795</v>
      </c>
    </row>
    <row r="52" spans="1:44" hidden="1" x14ac:dyDescent="0.25">
      <c r="D52" s="17">
        <v>51</v>
      </c>
      <c r="E52" s="54"/>
      <c r="F52" s="35">
        <f t="shared" si="24"/>
        <v>78.613765504477257</v>
      </c>
      <c r="G52" s="35">
        <f t="shared" si="25"/>
        <v>81.981403999195649</v>
      </c>
      <c r="H52" s="54"/>
      <c r="I52" s="35">
        <f t="shared" si="26"/>
        <v>75.846530990466391</v>
      </c>
      <c r="J52" s="35">
        <f t="shared" si="27"/>
        <v>82.786343558859841</v>
      </c>
      <c r="K52" s="55"/>
      <c r="L52" s="35">
        <f t="shared" si="28"/>
        <v>1.2920771931322079</v>
      </c>
      <c r="M52" s="35">
        <f t="shared" si="29"/>
        <v>10.957922806867792</v>
      </c>
      <c r="N52" s="55"/>
      <c r="O52" s="50">
        <f t="shared" si="30"/>
        <v>62.709004116535105</v>
      </c>
      <c r="P52" s="50">
        <f t="shared" si="31"/>
        <v>179.38622088346489</v>
      </c>
      <c r="Q52" s="55"/>
      <c r="R52" s="50">
        <f t="shared" si="32"/>
        <v>119.41089678284794</v>
      </c>
      <c r="S52" s="50">
        <f t="shared" si="33"/>
        <v>175.49372821715207</v>
      </c>
      <c r="T52" s="55"/>
      <c r="U52" s="35">
        <f t="shared" si="34"/>
        <v>9.9933772539208956</v>
      </c>
      <c r="V52" s="35">
        <f t="shared" si="35"/>
        <v>12.274122746079106</v>
      </c>
      <c r="W52" s="55"/>
      <c r="X52" s="40">
        <f t="shared" si="36"/>
        <v>3.5633162584891505</v>
      </c>
      <c r="Y52" s="40">
        <f t="shared" si="37"/>
        <v>4.6612512415108487</v>
      </c>
      <c r="Z52" s="55"/>
      <c r="AA52" s="35">
        <f t="shared" si="38"/>
        <v>4.1382696745697416</v>
      </c>
      <c r="AB52" s="35">
        <f t="shared" si="39"/>
        <v>7.7542303254302567</v>
      </c>
      <c r="AC52" s="55"/>
      <c r="AD52" s="40">
        <f t="shared" si="40"/>
        <v>1.6721775371544534</v>
      </c>
      <c r="AE52" s="40">
        <f t="shared" si="41"/>
        <v>3.1988099628455458</v>
      </c>
      <c r="AG52" s="7">
        <v>42963</v>
      </c>
      <c r="AH52" s="18" t="s">
        <v>20</v>
      </c>
      <c r="AI52" s="8">
        <v>8</v>
      </c>
      <c r="AJ52" s="55"/>
      <c r="AK52" s="40">
        <f t="shared" si="42"/>
        <v>38.528275826787862</v>
      </c>
      <c r="AL52" s="40">
        <f t="shared" si="43"/>
        <v>65.971724173212138</v>
      </c>
      <c r="AM52" s="55"/>
      <c r="AN52" s="40">
        <f t="shared" si="44"/>
        <v>92.281215348980439</v>
      </c>
      <c r="AO52" s="40">
        <f t="shared" si="45"/>
        <v>151.69170465101956</v>
      </c>
      <c r="AP52" s="55"/>
      <c r="AQ52" s="40">
        <f t="shared" si="46"/>
        <v>73.463133907315211</v>
      </c>
      <c r="AR52" s="40">
        <f t="shared" si="47"/>
        <v>96.561866092684795</v>
      </c>
    </row>
    <row r="53" spans="1:44" hidden="1" x14ac:dyDescent="0.25">
      <c r="D53" s="17">
        <v>52</v>
      </c>
      <c r="E53"/>
      <c r="F53" s="35">
        <f t="shared" si="24"/>
        <v>78.613765504477257</v>
      </c>
      <c r="G53" s="35">
        <f t="shared" si="25"/>
        <v>81.981403999195649</v>
      </c>
      <c r="H53"/>
      <c r="I53" s="35">
        <f t="shared" si="26"/>
        <v>75.846530990466391</v>
      </c>
      <c r="J53" s="35">
        <f t="shared" si="27"/>
        <v>82.786343558859841</v>
      </c>
      <c r="K53"/>
      <c r="L53" s="35">
        <f t="shared" si="28"/>
        <v>1.2920771931322079</v>
      </c>
      <c r="M53" s="35">
        <f t="shared" si="29"/>
        <v>10.957922806867792</v>
      </c>
      <c r="O53" s="50">
        <f t="shared" si="30"/>
        <v>62.709004116535105</v>
      </c>
      <c r="P53" s="50">
        <f t="shared" si="31"/>
        <v>179.38622088346489</v>
      </c>
      <c r="R53" s="50">
        <f t="shared" si="32"/>
        <v>119.41089678284794</v>
      </c>
      <c r="S53" s="50">
        <f t="shared" si="33"/>
        <v>175.49372821715207</v>
      </c>
      <c r="U53" s="35">
        <f t="shared" si="34"/>
        <v>9.9933772539208956</v>
      </c>
      <c r="V53" s="35">
        <f t="shared" si="35"/>
        <v>12.274122746079106</v>
      </c>
      <c r="X53" s="40">
        <f t="shared" si="36"/>
        <v>3.5633162584891505</v>
      </c>
      <c r="Y53" s="40">
        <f t="shared" si="37"/>
        <v>4.6612512415108487</v>
      </c>
      <c r="AA53" s="35">
        <f t="shared" si="38"/>
        <v>4.1382696745697416</v>
      </c>
      <c r="AB53" s="35">
        <f t="shared" si="39"/>
        <v>7.7542303254302567</v>
      </c>
      <c r="AD53" s="40">
        <f t="shared" si="40"/>
        <v>1.6721775371544534</v>
      </c>
      <c r="AE53" s="40">
        <f t="shared" si="41"/>
        <v>3.1988099628455458</v>
      </c>
      <c r="AH53" s="18" t="s">
        <v>20</v>
      </c>
      <c r="AI53" s="8">
        <v>9</v>
      </c>
      <c r="AK53" s="40">
        <f t="shared" si="42"/>
        <v>38.528275826787862</v>
      </c>
      <c r="AL53" s="40">
        <f t="shared" si="43"/>
        <v>65.971724173212138</v>
      </c>
      <c r="AN53" s="40">
        <f t="shared" si="44"/>
        <v>92.281215348980439</v>
      </c>
      <c r="AO53" s="40">
        <f t="shared" si="45"/>
        <v>151.69170465101956</v>
      </c>
      <c r="AQ53" s="40">
        <f t="shared" si="46"/>
        <v>73.463133907315211</v>
      </c>
      <c r="AR53" s="40">
        <f t="shared" si="47"/>
        <v>96.561866092684795</v>
      </c>
    </row>
    <row r="54" spans="1:44" hidden="1" x14ac:dyDescent="0.25">
      <c r="D54" s="17">
        <v>53</v>
      </c>
      <c r="E54"/>
      <c r="F54" s="35">
        <f t="shared" si="24"/>
        <v>78.613765504477257</v>
      </c>
      <c r="G54" s="35">
        <f t="shared" si="25"/>
        <v>81.981403999195649</v>
      </c>
      <c r="H54"/>
      <c r="I54" s="35">
        <f t="shared" si="26"/>
        <v>75.846530990466391</v>
      </c>
      <c r="J54" s="35">
        <f t="shared" si="27"/>
        <v>82.786343558859841</v>
      </c>
      <c r="K54"/>
      <c r="L54" s="35">
        <f t="shared" si="28"/>
        <v>1.2920771931322079</v>
      </c>
      <c r="M54" s="35">
        <f t="shared" si="29"/>
        <v>10.957922806867792</v>
      </c>
      <c r="O54" s="50">
        <f t="shared" si="30"/>
        <v>62.709004116535105</v>
      </c>
      <c r="P54" s="50">
        <f t="shared" si="31"/>
        <v>179.38622088346489</v>
      </c>
      <c r="R54" s="50">
        <f t="shared" si="32"/>
        <v>119.41089678284794</v>
      </c>
      <c r="S54" s="50">
        <f t="shared" si="33"/>
        <v>175.49372821715207</v>
      </c>
      <c r="U54" s="35">
        <f t="shared" si="34"/>
        <v>9.9933772539208956</v>
      </c>
      <c r="V54" s="35">
        <f t="shared" si="35"/>
        <v>12.274122746079106</v>
      </c>
      <c r="X54" s="40">
        <f t="shared" si="36"/>
        <v>3.5633162584891505</v>
      </c>
      <c r="Y54" s="40">
        <f t="shared" si="37"/>
        <v>4.6612512415108487</v>
      </c>
      <c r="AA54" s="35">
        <f t="shared" si="38"/>
        <v>4.1382696745697416</v>
      </c>
      <c r="AB54" s="35">
        <f t="shared" si="39"/>
        <v>7.7542303254302567</v>
      </c>
      <c r="AD54" s="40">
        <f t="shared" si="40"/>
        <v>1.6721775371544534</v>
      </c>
      <c r="AE54" s="40">
        <f t="shared" si="41"/>
        <v>3.1988099628455458</v>
      </c>
      <c r="AK54" s="40">
        <f t="shared" si="42"/>
        <v>38.528275826787862</v>
      </c>
      <c r="AL54" s="40">
        <f t="shared" si="43"/>
        <v>65.971724173212138</v>
      </c>
      <c r="AN54" s="40">
        <f t="shared" si="44"/>
        <v>92.281215348980439</v>
      </c>
      <c r="AO54" s="40">
        <f t="shared" si="45"/>
        <v>151.69170465101956</v>
      </c>
      <c r="AQ54" s="40">
        <f t="shared" si="46"/>
        <v>73.463133907315211</v>
      </c>
      <c r="AR54" s="40">
        <f t="shared" si="47"/>
        <v>96.561866092684795</v>
      </c>
    </row>
    <row r="55" spans="1:44" hidden="1" x14ac:dyDescent="0.25">
      <c r="D55" s="17">
        <v>54</v>
      </c>
      <c r="E55"/>
      <c r="F55" s="35">
        <f t="shared" si="24"/>
        <v>78.613765504477257</v>
      </c>
      <c r="G55" s="35">
        <f t="shared" si="25"/>
        <v>81.981403999195649</v>
      </c>
      <c r="H55"/>
      <c r="I55" s="35">
        <f t="shared" si="26"/>
        <v>75.846530990466391</v>
      </c>
      <c r="J55" s="35">
        <f t="shared" si="27"/>
        <v>82.786343558859841</v>
      </c>
      <c r="K55"/>
      <c r="L55" s="35">
        <f t="shared" si="28"/>
        <v>1.2920771931322079</v>
      </c>
      <c r="M55" s="35">
        <f t="shared" si="29"/>
        <v>10.957922806867792</v>
      </c>
      <c r="O55" s="50">
        <f t="shared" si="30"/>
        <v>62.709004116535105</v>
      </c>
      <c r="P55" s="50">
        <f t="shared" si="31"/>
        <v>179.38622088346489</v>
      </c>
      <c r="R55" s="50">
        <f t="shared" si="32"/>
        <v>119.41089678284794</v>
      </c>
      <c r="S55" s="50">
        <f t="shared" si="33"/>
        <v>175.49372821715207</v>
      </c>
      <c r="U55" s="35">
        <f t="shared" si="34"/>
        <v>9.9933772539208956</v>
      </c>
      <c r="V55" s="35">
        <f t="shared" si="35"/>
        <v>12.274122746079106</v>
      </c>
      <c r="X55" s="40">
        <f t="shared" si="36"/>
        <v>3.5633162584891505</v>
      </c>
      <c r="Y55" s="40">
        <f t="shared" si="37"/>
        <v>4.6612512415108487</v>
      </c>
      <c r="AA55" s="35">
        <f t="shared" si="38"/>
        <v>4.1382696745697416</v>
      </c>
      <c r="AB55" s="35">
        <f t="shared" si="39"/>
        <v>7.7542303254302567</v>
      </c>
      <c r="AD55" s="40">
        <f t="shared" si="40"/>
        <v>1.6721775371544534</v>
      </c>
      <c r="AE55" s="40">
        <f t="shared" si="41"/>
        <v>3.1988099628455458</v>
      </c>
      <c r="AK55" s="40">
        <f t="shared" si="42"/>
        <v>38.528275826787862</v>
      </c>
      <c r="AL55" s="40">
        <f t="shared" si="43"/>
        <v>65.971724173212138</v>
      </c>
      <c r="AN55" s="40">
        <f t="shared" si="44"/>
        <v>92.281215348980439</v>
      </c>
      <c r="AO55" s="40">
        <f t="shared" si="45"/>
        <v>151.69170465101956</v>
      </c>
      <c r="AQ55" s="40">
        <f t="shared" si="46"/>
        <v>73.463133907315211</v>
      </c>
      <c r="AR55" s="40">
        <f t="shared" si="47"/>
        <v>96.561866092684795</v>
      </c>
    </row>
    <row r="56" spans="1:44" s="39" customFormat="1" hidden="1" x14ac:dyDescent="0.25">
      <c r="A56"/>
      <c r="B56" s="41"/>
      <c r="C56" s="22"/>
      <c r="D56" s="17">
        <v>55</v>
      </c>
      <c r="F56" s="40">
        <f t="shared" si="24"/>
        <v>78.613765504477257</v>
      </c>
      <c r="G56" s="40">
        <f t="shared" si="25"/>
        <v>81.981403999195649</v>
      </c>
      <c r="I56" s="40">
        <f t="shared" si="26"/>
        <v>75.846530990466391</v>
      </c>
      <c r="J56" s="40">
        <f t="shared" si="27"/>
        <v>82.786343558859841</v>
      </c>
      <c r="L56" s="40">
        <f t="shared" si="28"/>
        <v>1.2920771931322079</v>
      </c>
      <c r="M56" s="40">
        <f t="shared" si="29"/>
        <v>10.957922806867792</v>
      </c>
      <c r="O56" s="50">
        <f t="shared" si="30"/>
        <v>62.709004116535105</v>
      </c>
      <c r="P56" s="50">
        <f t="shared" si="31"/>
        <v>179.38622088346489</v>
      </c>
      <c r="R56" s="50">
        <f t="shared" si="32"/>
        <v>119.41089678284794</v>
      </c>
      <c r="S56" s="50">
        <f t="shared" si="33"/>
        <v>175.49372821715207</v>
      </c>
      <c r="U56" s="40">
        <f t="shared" si="34"/>
        <v>9.9933772539208956</v>
      </c>
      <c r="V56" s="40">
        <f t="shared" si="35"/>
        <v>12.274122746079106</v>
      </c>
      <c r="X56" s="40">
        <f t="shared" si="36"/>
        <v>3.5633162584891505</v>
      </c>
      <c r="Y56" s="40">
        <f t="shared" si="37"/>
        <v>4.6612512415108487</v>
      </c>
      <c r="AA56" s="40">
        <f t="shared" si="38"/>
        <v>4.1382696745697416</v>
      </c>
      <c r="AB56" s="40">
        <f t="shared" si="39"/>
        <v>7.7542303254302567</v>
      </c>
      <c r="AD56" s="40">
        <f t="shared" si="40"/>
        <v>1.6721775371544534</v>
      </c>
      <c r="AE56" s="40">
        <f t="shared" si="41"/>
        <v>3.1988099628455458</v>
      </c>
      <c r="AG56" s="41">
        <v>42964</v>
      </c>
      <c r="AH56" s="22" t="s">
        <v>20</v>
      </c>
      <c r="AI56" s="38">
        <v>10</v>
      </c>
      <c r="AK56" s="40">
        <f t="shared" si="42"/>
        <v>38.528275826787862</v>
      </c>
      <c r="AL56" s="40">
        <f t="shared" si="43"/>
        <v>65.971724173212138</v>
      </c>
      <c r="AN56" s="40">
        <f t="shared" si="44"/>
        <v>92.281215348980439</v>
      </c>
      <c r="AO56" s="40">
        <f t="shared" si="45"/>
        <v>151.69170465101956</v>
      </c>
      <c r="AQ56" s="40">
        <f t="shared" si="46"/>
        <v>73.463133907315211</v>
      </c>
      <c r="AR56" s="40">
        <f t="shared" si="47"/>
        <v>96.561866092684795</v>
      </c>
    </row>
    <row r="57" spans="1:44" s="39" customFormat="1" hidden="1" x14ac:dyDescent="0.25">
      <c r="A57"/>
      <c r="B57" s="37"/>
      <c r="C57" s="22"/>
      <c r="D57" s="17">
        <v>56</v>
      </c>
      <c r="F57" s="40">
        <f t="shared" si="24"/>
        <v>78.613765504477257</v>
      </c>
      <c r="G57" s="40">
        <f t="shared" si="25"/>
        <v>81.981403999195649</v>
      </c>
      <c r="I57" s="40">
        <f t="shared" si="26"/>
        <v>75.846530990466391</v>
      </c>
      <c r="J57" s="40">
        <f t="shared" si="27"/>
        <v>82.786343558859841</v>
      </c>
      <c r="L57" s="40">
        <f t="shared" si="28"/>
        <v>1.2920771931322079</v>
      </c>
      <c r="M57" s="40">
        <f t="shared" si="29"/>
        <v>10.957922806867792</v>
      </c>
      <c r="O57" s="50">
        <f t="shared" si="30"/>
        <v>62.709004116535105</v>
      </c>
      <c r="P57" s="50">
        <f t="shared" si="31"/>
        <v>179.38622088346489</v>
      </c>
      <c r="R57" s="50">
        <f t="shared" si="32"/>
        <v>119.41089678284794</v>
      </c>
      <c r="S57" s="50">
        <f t="shared" si="33"/>
        <v>175.49372821715207</v>
      </c>
      <c r="U57" s="40">
        <f t="shared" si="34"/>
        <v>9.9933772539208956</v>
      </c>
      <c r="V57" s="40">
        <f t="shared" si="35"/>
        <v>12.274122746079106</v>
      </c>
      <c r="X57" s="40">
        <f t="shared" si="36"/>
        <v>3.5633162584891505</v>
      </c>
      <c r="Y57" s="40">
        <f t="shared" si="37"/>
        <v>4.6612512415108487</v>
      </c>
      <c r="AA57" s="40">
        <f t="shared" si="38"/>
        <v>4.1382696745697416</v>
      </c>
      <c r="AB57" s="40">
        <f t="shared" si="39"/>
        <v>7.7542303254302567</v>
      </c>
      <c r="AD57" s="40">
        <f t="shared" si="40"/>
        <v>1.6721775371544534</v>
      </c>
      <c r="AE57" s="40">
        <f t="shared" si="41"/>
        <v>3.1988099628455458</v>
      </c>
      <c r="AG57" s="37"/>
      <c r="AH57" s="22" t="s">
        <v>20</v>
      </c>
      <c r="AI57" s="38">
        <v>11</v>
      </c>
      <c r="AK57" s="40">
        <f t="shared" si="42"/>
        <v>38.528275826787862</v>
      </c>
      <c r="AL57" s="40">
        <f t="shared" si="43"/>
        <v>65.971724173212138</v>
      </c>
      <c r="AN57" s="40">
        <f t="shared" si="44"/>
        <v>92.281215348980439</v>
      </c>
      <c r="AO57" s="40">
        <f t="shared" si="45"/>
        <v>151.69170465101956</v>
      </c>
      <c r="AQ57" s="40">
        <f t="shared" si="46"/>
        <v>73.463133907315211</v>
      </c>
      <c r="AR57" s="40">
        <f t="shared" si="47"/>
        <v>96.561866092684795</v>
      </c>
    </row>
    <row r="58" spans="1:44" s="11" customFormat="1" x14ac:dyDescent="0.25">
      <c r="A58"/>
      <c r="B58" s="12" t="s">
        <v>6</v>
      </c>
      <c r="C58" s="45"/>
      <c r="D58" s="48" t="s">
        <v>6</v>
      </c>
      <c r="E58" s="23">
        <f>AVERAGE(E2:E57)</f>
        <v>80.297584751836453</v>
      </c>
      <c r="F58" s="10"/>
      <c r="G58" s="10"/>
      <c r="H58" s="23">
        <f>AVERAGE(H2:H57)</f>
        <v>79.316437274663116</v>
      </c>
      <c r="I58" s="10"/>
      <c r="J58" s="10"/>
      <c r="K58" s="10">
        <f>AVERAGE(K2:K57)</f>
        <v>6.125</v>
      </c>
      <c r="L58" s="10"/>
      <c r="M58" s="10"/>
      <c r="N58" s="23">
        <f>AVERAGE(N2:N57)</f>
        <v>121.0476125</v>
      </c>
      <c r="O58" s="10"/>
      <c r="P58" s="10"/>
      <c r="Q58" s="23">
        <f>AVERAGE(Q2:Q57)</f>
        <v>147.45231250000001</v>
      </c>
      <c r="R58" s="51"/>
      <c r="S58" s="51"/>
      <c r="T58" s="16">
        <f>AVERAGE(T2:T57)</f>
        <v>11.133750000000001</v>
      </c>
      <c r="U58" s="10"/>
      <c r="V58" s="10"/>
      <c r="W58" s="16">
        <f>AVERAGE(W2:W57)</f>
        <v>4.1122837499999996</v>
      </c>
      <c r="X58" s="10"/>
      <c r="Y58" s="10"/>
      <c r="Z58" s="16">
        <f>AVERAGE(Z2:Z57)</f>
        <v>5.9462499999999991</v>
      </c>
      <c r="AA58" s="10"/>
      <c r="AB58" s="10"/>
      <c r="AC58" s="23">
        <f>AVERAGE(AC2:AC57)</f>
        <v>2.4354937499999996</v>
      </c>
      <c r="AD58" s="10"/>
      <c r="AE58" s="10"/>
      <c r="AG58" s="12" t="s">
        <v>6</v>
      </c>
      <c r="AH58" s="21"/>
      <c r="AI58" s="13"/>
      <c r="AJ58" s="23">
        <f>AVERAGE(AJ2:AJ57)</f>
        <v>52.25</v>
      </c>
      <c r="AK58" s="10"/>
      <c r="AL58" s="10"/>
      <c r="AM58" s="23">
        <f>AVERAGE(AM2:AM57)</f>
        <v>121.98645999999999</v>
      </c>
      <c r="AN58" s="10"/>
      <c r="AO58" s="10"/>
      <c r="AP58" s="23">
        <f>AVERAGE(AP2:AP57)</f>
        <v>85.012500000000003</v>
      </c>
      <c r="AQ58" s="10"/>
      <c r="AR58" s="10"/>
    </row>
    <row r="59" spans="1:44" s="27" customFormat="1" x14ac:dyDescent="0.25">
      <c r="A59"/>
      <c r="B59" s="25" t="s">
        <v>7</v>
      </c>
      <c r="C59" s="46"/>
      <c r="D59" s="49" t="s">
        <v>7</v>
      </c>
      <c r="E59" s="26">
        <f>STDEV(E2:E57)</f>
        <v>0.84190962367959776</v>
      </c>
      <c r="F59" s="26"/>
      <c r="G59" s="26"/>
      <c r="H59" s="26">
        <f>STDEV(H2:H57)</f>
        <v>1.7349531420983644</v>
      </c>
      <c r="I59" s="26"/>
      <c r="J59" s="26"/>
      <c r="K59" s="26">
        <f>STDEV(K2:K57)</f>
        <v>2.416461403433896</v>
      </c>
      <c r="L59" s="26"/>
      <c r="M59" s="26"/>
      <c r="N59" s="26">
        <f>STDEV(N2:N57)</f>
        <v>29.169304191732447</v>
      </c>
      <c r="O59" s="26"/>
      <c r="P59" s="26"/>
      <c r="Q59" s="26">
        <f>STDEV(Q2:Q57)</f>
        <v>14.020707858576033</v>
      </c>
      <c r="R59" s="52"/>
      <c r="S59" s="52"/>
      <c r="T59" s="26">
        <f>STDEV(T2:T57)</f>
        <v>0.570186373039553</v>
      </c>
      <c r="U59" s="26"/>
      <c r="V59" s="26"/>
      <c r="W59" s="26">
        <f>STDEV(W2:W57)</f>
        <v>0.27448374575542461</v>
      </c>
      <c r="X59" s="26"/>
      <c r="Y59" s="26"/>
      <c r="Z59" s="26">
        <f>STDEV(Z2:Z57)</f>
        <v>0.90399016271512855</v>
      </c>
      <c r="AA59" s="26"/>
      <c r="AB59" s="26"/>
      <c r="AC59" s="26">
        <f>STDEV(AC2:AC57)</f>
        <v>0.38165810642277304</v>
      </c>
      <c r="AD59" s="26"/>
      <c r="AE59" s="26"/>
      <c r="AG59" s="25" t="s">
        <v>7</v>
      </c>
      <c r="AH59" s="28"/>
      <c r="AI59" s="29"/>
      <c r="AJ59" s="26">
        <f>STDEV(AJ2:AJ57)</f>
        <v>6.8608620866060681</v>
      </c>
      <c r="AK59" s="26"/>
      <c r="AL59" s="26"/>
      <c r="AM59" s="26">
        <f>STDEV(AM2:AM57)</f>
        <v>14.852622325509778</v>
      </c>
      <c r="AN59" s="26"/>
      <c r="AO59" s="26"/>
      <c r="AP59" s="26">
        <f>STDEV(AP2:AP57)</f>
        <v>5.7746830463423953</v>
      </c>
      <c r="AQ59" s="26"/>
      <c r="AR59" s="26"/>
    </row>
    <row r="60" spans="1:44" s="33" customFormat="1" x14ac:dyDescent="0.25">
      <c r="A60"/>
      <c r="B60" s="30" t="s">
        <v>32</v>
      </c>
      <c r="C60" s="47"/>
      <c r="D60" s="31"/>
      <c r="E60" s="34">
        <f>E58-(2*E59)</f>
        <v>78.613765504477257</v>
      </c>
      <c r="F60" s="32"/>
      <c r="G60" s="32"/>
      <c r="H60" s="34">
        <f>H58-(2*H59)</f>
        <v>75.846530990466391</v>
      </c>
      <c r="I60" s="32"/>
      <c r="J60" s="32"/>
      <c r="K60" s="34">
        <f>K58-(2*K59)</f>
        <v>1.2920771931322079</v>
      </c>
      <c r="L60" s="32"/>
      <c r="M60" s="32"/>
      <c r="N60" s="34">
        <f>N58-(2*N59)</f>
        <v>62.709004116535105</v>
      </c>
      <c r="O60" s="32"/>
      <c r="P60" s="32"/>
      <c r="Q60" s="34">
        <f>Q58-(2*Q59)</f>
        <v>119.41089678284794</v>
      </c>
      <c r="R60" s="53"/>
      <c r="S60" s="53"/>
      <c r="T60" s="34">
        <f>T58-(2*T59)</f>
        <v>9.9933772539208956</v>
      </c>
      <c r="U60" s="32"/>
      <c r="V60" s="32"/>
      <c r="W60" s="34">
        <f>W58-(2*W59)</f>
        <v>3.5633162584891505</v>
      </c>
      <c r="X60" s="32"/>
      <c r="Y60" s="32"/>
      <c r="Z60" s="34">
        <f>Z58-(2*Z59)</f>
        <v>4.1382696745697416</v>
      </c>
      <c r="AA60" s="32"/>
      <c r="AB60" s="32"/>
      <c r="AC60" s="34">
        <f>AC58-(2*AC59)</f>
        <v>1.6721775371544534</v>
      </c>
      <c r="AD60" s="32"/>
      <c r="AE60" s="32"/>
      <c r="AF60" s="32"/>
      <c r="AG60" s="32"/>
      <c r="AH60" s="32"/>
      <c r="AI60" s="32"/>
      <c r="AJ60" s="34">
        <f>AJ58-(2*AJ59)</f>
        <v>38.528275826787862</v>
      </c>
      <c r="AK60" s="32"/>
      <c r="AL60" s="32"/>
      <c r="AM60" s="34">
        <f>AM58-(2*AM59)</f>
        <v>92.281215348980439</v>
      </c>
      <c r="AN60" s="32"/>
      <c r="AO60" s="32"/>
      <c r="AP60" s="34">
        <f>AP58-(2*AP59)</f>
        <v>73.463133907315211</v>
      </c>
      <c r="AQ60" s="32"/>
      <c r="AR60" s="32"/>
    </row>
    <row r="61" spans="1:44" s="33" customFormat="1" x14ac:dyDescent="0.25">
      <c r="A61"/>
      <c r="B61" s="30" t="s">
        <v>33</v>
      </c>
      <c r="C61" s="47"/>
      <c r="D61" s="31"/>
      <c r="E61" s="34">
        <f>E58+(2*E59)</f>
        <v>81.981403999195649</v>
      </c>
      <c r="F61" s="32"/>
      <c r="G61" s="32"/>
      <c r="H61" s="34">
        <f>H58+(2*H59)</f>
        <v>82.786343558859841</v>
      </c>
      <c r="I61" s="32"/>
      <c r="J61" s="32"/>
      <c r="K61" s="34">
        <f>K58+(2*K59)</f>
        <v>10.957922806867792</v>
      </c>
      <c r="L61" s="32"/>
      <c r="M61" s="32"/>
      <c r="N61" s="34">
        <f>N58+(2*N59)</f>
        <v>179.38622088346489</v>
      </c>
      <c r="O61" s="32"/>
      <c r="P61" s="32"/>
      <c r="Q61" s="34">
        <f>Q58+(2*Q59)</f>
        <v>175.49372821715207</v>
      </c>
      <c r="R61" s="53"/>
      <c r="S61" s="53"/>
      <c r="T61" s="34">
        <f>T58+(2*T59)</f>
        <v>12.274122746079106</v>
      </c>
      <c r="U61" s="32"/>
      <c r="V61" s="32"/>
      <c r="W61" s="34">
        <f>W58+(2*W59)</f>
        <v>4.6612512415108487</v>
      </c>
      <c r="X61" s="32"/>
      <c r="Y61" s="32"/>
      <c r="Z61" s="34">
        <f>Z58+(2*Z59)</f>
        <v>7.7542303254302567</v>
      </c>
      <c r="AA61" s="32"/>
      <c r="AB61" s="32"/>
      <c r="AC61" s="34">
        <f>AC58+(2*AC59)</f>
        <v>3.1988099628455458</v>
      </c>
      <c r="AD61" s="32"/>
      <c r="AE61" s="32"/>
      <c r="AF61" s="32"/>
      <c r="AG61" s="32"/>
      <c r="AH61" s="32"/>
      <c r="AI61" s="32"/>
      <c r="AJ61" s="34">
        <f>AJ58+(2*AJ59)</f>
        <v>65.971724173212138</v>
      </c>
      <c r="AK61" s="32"/>
      <c r="AL61" s="32"/>
      <c r="AM61" s="34">
        <f>AM58+(2*AM59)</f>
        <v>151.69170465101956</v>
      </c>
      <c r="AN61" s="32"/>
      <c r="AO61" s="32"/>
      <c r="AP61" s="34">
        <f>AP58+(2*AP59)</f>
        <v>96.561866092684795</v>
      </c>
      <c r="AQ61" s="32"/>
      <c r="AR61" s="32"/>
    </row>
    <row r="94" spans="5:5" x14ac:dyDescent="0.25">
      <c r="E94" s="3"/>
    </row>
    <row r="95" spans="5:5" x14ac:dyDescent="0.25">
      <c r="E95" s="1"/>
    </row>
    <row r="96" spans="5:5" x14ac:dyDescent="0.25">
      <c r="E96" s="1"/>
    </row>
    <row r="97" spans="5:5" x14ac:dyDescent="0.25">
      <c r="E97"/>
    </row>
    <row r="98" spans="5:5" x14ac:dyDescent="0.25">
      <c r="E98"/>
    </row>
    <row r="99" spans="5:5" x14ac:dyDescent="0.25">
      <c r="E99"/>
    </row>
    <row r="100" spans="5:5" x14ac:dyDescent="0.25">
      <c r="E100"/>
    </row>
    <row r="101" spans="5:5" x14ac:dyDescent="0.25">
      <c r="E101"/>
    </row>
    <row r="102" spans="5:5" x14ac:dyDescent="0.25">
      <c r="E102" s="23"/>
    </row>
    <row r="103" spans="5:5" x14ac:dyDescent="0.25">
      <c r="E103" s="26"/>
    </row>
    <row r="104" spans="5:5" x14ac:dyDescent="0.25">
      <c r="E104"/>
    </row>
    <row r="105" spans="5:5" x14ac:dyDescent="0.25">
      <c r="E105"/>
    </row>
    <row r="106" spans="5:5" x14ac:dyDescent="0.25">
      <c r="E106"/>
    </row>
    <row r="107" spans="5:5" x14ac:dyDescent="0.25">
      <c r="E107"/>
    </row>
    <row r="108" spans="5:5" x14ac:dyDescent="0.25">
      <c r="E108"/>
    </row>
    <row r="109" spans="5:5" x14ac:dyDescent="0.25">
      <c r="E109"/>
    </row>
    <row r="110" spans="5:5" x14ac:dyDescent="0.25">
      <c r="E110"/>
    </row>
    <row r="111" spans="5:5" x14ac:dyDescent="0.25">
      <c r="E111"/>
    </row>
    <row r="112" spans="5:5" x14ac:dyDescent="0.25">
      <c r="E112"/>
    </row>
    <row r="113" spans="5:5" x14ac:dyDescent="0.25">
      <c r="E113"/>
    </row>
    <row r="114" spans="5:5" x14ac:dyDescent="0.25">
      <c r="E114"/>
    </row>
    <row r="115" spans="5:5" x14ac:dyDescent="0.25">
      <c r="E115" s="1"/>
    </row>
    <row r="116" spans="5:5" x14ac:dyDescent="0.25">
      <c r="E116" s="1"/>
    </row>
    <row r="117" spans="5:5" x14ac:dyDescent="0.25">
      <c r="E117"/>
    </row>
    <row r="118" spans="5:5" x14ac:dyDescent="0.25">
      <c r="E118"/>
    </row>
    <row r="119" spans="5:5" x14ac:dyDescent="0.25">
      <c r="E119"/>
    </row>
  </sheetData>
  <sortState ref="B2:N8">
    <sortCondition ref="B2:B8"/>
  </sortState>
  <pageMargins left="0" right="0" top="1" bottom="0" header="0.5" footer="0"/>
  <pageSetup scale="34" orientation="landscape" horizontalDpi="1200" verticalDpi="1200" r:id="rId1"/>
  <headerFooter>
    <oddHeader>&amp;C&amp;"-,Bold"&amp;20MSU Barley Quality Lab Repeatability
August 2017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Estabrooks, Hannah</dc:creator>
  <cp:lastModifiedBy>Estabrooks, Hannah</cp:lastModifiedBy>
  <cp:lastPrinted>2017-08-24T16:10:44Z</cp:lastPrinted>
  <dcterms:created xsi:type="dcterms:W3CDTF">2017-06-19T21:05:44Z</dcterms:created>
  <dcterms:modified xsi:type="dcterms:W3CDTF">2018-03-07T17:18:28Z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