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" yWindow="156" windowWidth="22020" windowHeight="8676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F92" i="1" l="1"/>
  <c r="E68" i="1"/>
  <c r="E89" i="1"/>
  <c r="F80" i="1" s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87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F68" i="1" l="1"/>
  <c r="F73" i="1"/>
  <c r="F81" i="1"/>
  <c r="F74" i="1"/>
  <c r="F82" i="1"/>
  <c r="F87" i="1"/>
  <c r="F75" i="1"/>
  <c r="F83" i="1"/>
  <c r="F76" i="1"/>
  <c r="F84" i="1"/>
  <c r="F69" i="1"/>
  <c r="F77" i="1"/>
  <c r="F85" i="1"/>
  <c r="F70" i="1"/>
  <c r="F78" i="1"/>
  <c r="F86" i="1"/>
  <c r="F71" i="1"/>
  <c r="F79" i="1"/>
  <c r="F72" i="1"/>
  <c r="D16" i="1"/>
  <c r="D65" i="1"/>
  <c r="D7" i="1"/>
  <c r="D40" i="1"/>
  <c r="D19" i="1"/>
  <c r="D83" i="1"/>
  <c r="D60" i="1"/>
  <c r="C89" i="1"/>
  <c r="D31" i="1" s="1"/>
  <c r="F90" i="1" l="1"/>
  <c r="F91" i="1" s="1"/>
  <c r="D53" i="1"/>
  <c r="D52" i="1"/>
  <c r="D75" i="1"/>
  <c r="D11" i="1"/>
  <c r="D24" i="1"/>
  <c r="D85" i="1"/>
  <c r="D57" i="1"/>
  <c r="D87" i="1"/>
  <c r="D37" i="1"/>
  <c r="D44" i="1"/>
  <c r="D67" i="1"/>
  <c r="D49" i="1"/>
  <c r="D8" i="1"/>
  <c r="D61" i="1"/>
  <c r="D41" i="1"/>
  <c r="D63" i="1"/>
  <c r="D21" i="1"/>
  <c r="D36" i="1"/>
  <c r="D33" i="1"/>
  <c r="D45" i="1"/>
  <c r="D47" i="1"/>
  <c r="D5" i="1"/>
  <c r="D28" i="1"/>
  <c r="D51" i="1"/>
  <c r="D17" i="1"/>
  <c r="D71" i="1"/>
  <c r="D29" i="1"/>
  <c r="D9" i="1"/>
  <c r="D70" i="1"/>
  <c r="D22" i="1"/>
  <c r="D82" i="1"/>
  <c r="D74" i="1"/>
  <c r="D66" i="1"/>
  <c r="D58" i="1"/>
  <c r="D50" i="1"/>
  <c r="D42" i="1"/>
  <c r="D34" i="1"/>
  <c r="D26" i="1"/>
  <c r="D18" i="1"/>
  <c r="D10" i="1"/>
  <c r="D78" i="1"/>
  <c r="D38" i="1"/>
  <c r="D14" i="1"/>
  <c r="D86" i="1"/>
  <c r="D62" i="1"/>
  <c r="D54" i="1"/>
  <c r="D46" i="1"/>
  <c r="D30" i="1"/>
  <c r="D6" i="1"/>
  <c r="D59" i="1"/>
  <c r="D79" i="1"/>
  <c r="D25" i="1"/>
  <c r="D84" i="1"/>
  <c r="D20" i="1"/>
  <c r="D43" i="1"/>
  <c r="D80" i="1"/>
  <c r="D55" i="1"/>
  <c r="D13" i="1"/>
  <c r="D72" i="1"/>
  <c r="D15" i="1"/>
  <c r="D76" i="1"/>
  <c r="D12" i="1"/>
  <c r="D35" i="1"/>
  <c r="D64" i="1"/>
  <c r="D39" i="1"/>
  <c r="D81" i="1"/>
  <c r="D48" i="1"/>
  <c r="D77" i="1"/>
  <c r="D68" i="1"/>
  <c r="D4" i="1"/>
  <c r="D27" i="1"/>
  <c r="D56" i="1"/>
  <c r="D23" i="1"/>
  <c r="D73" i="1"/>
  <c r="D32" i="1"/>
  <c r="D69" i="1"/>
  <c r="D90" i="1" l="1"/>
  <c r="D91" i="1" s="1"/>
  <c r="D92" i="1" s="1"/>
</calcChain>
</file>

<file path=xl/sharedStrings.xml><?xml version="1.0" encoding="utf-8"?>
<sst xmlns="http://schemas.openxmlformats.org/spreadsheetml/2006/main" count="11" uniqueCount="9">
  <si>
    <t>Date</t>
  </si>
  <si>
    <t>Ui</t>
  </si>
  <si>
    <t>(Ui - mean(U))^2</t>
  </si>
  <si>
    <t>Mean</t>
  </si>
  <si>
    <t>Sum</t>
  </si>
  <si>
    <t>s</t>
  </si>
  <si>
    <t>Sigma-hat</t>
  </si>
  <si>
    <t>Live Cat Prices (June Contract)</t>
  </si>
  <si>
    <t>20 -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</si>
</sst>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"/>
    <numFmt numFmtId="165" formatCode="0.000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MT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2" fontId="0" fillId="0" borderId="0" xfId="0" applyNumberFormat="1"/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0" fillId="0" borderId="0" xfId="0" applyFont="1"/>
    <xf numFmtId="165" fontId="0" fillId="0" borderId="0" xfId="0" applyNumberFormat="1" applyFont="1"/>
    <xf numFmtId="164" fontId="3" fillId="0" borderId="0" xfId="1" applyNumberFormat="1" applyFont="1"/>
    <xf numFmtId="2" fontId="3" fillId="0" borderId="0" xfId="1" applyNumberFormat="1" applyFont="1"/>
    <xf numFmtId="2" fontId="0" fillId="0" borderId="0" xfId="0" applyNumberFormat="1" applyFont="1"/>
    <xf numFmtId="0" fontId="1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7" sqref="J7"/>
    </sheetView>
  </sheetViews>
  <sheetFormatPr defaultRowHeight="14.4"/>
  <cols>
    <col min="1" max="1" width="9.109375" bestFit="1" customWidth="1"/>
    <col min="2" max="2" width="15.6640625" customWidth="1"/>
    <col min="3" max="3" width="12.6640625" bestFit="1" customWidth="1"/>
    <col min="4" max="4" width="14.5546875" bestFit="1" customWidth="1"/>
    <col min="5" max="5" width="10.21875" bestFit="1" customWidth="1"/>
    <col min="6" max="6" width="14.5546875" bestFit="1" customWidth="1"/>
  </cols>
  <sheetData>
    <row r="1" spans="1:6">
      <c r="E1" s="11" t="s">
        <v>8</v>
      </c>
      <c r="F1" s="11"/>
    </row>
    <row r="2" spans="1:6" ht="28.8">
      <c r="A2" s="2" t="s">
        <v>0</v>
      </c>
      <c r="B2" s="3" t="s">
        <v>7</v>
      </c>
      <c r="C2" s="4" t="s">
        <v>1</v>
      </c>
      <c r="D2" s="5" t="s">
        <v>2</v>
      </c>
      <c r="E2" s="4" t="s">
        <v>1</v>
      </c>
      <c r="F2" s="5" t="s">
        <v>2</v>
      </c>
    </row>
    <row r="3" spans="1:6">
      <c r="A3" s="8">
        <v>40834</v>
      </c>
      <c r="B3" s="9">
        <v>126.17500305175781</v>
      </c>
      <c r="C3" s="10"/>
      <c r="D3" s="10"/>
      <c r="E3" s="6"/>
      <c r="F3" s="6"/>
    </row>
    <row r="4" spans="1:6">
      <c r="A4" s="8">
        <v>40835</v>
      </c>
      <c r="B4" s="9">
        <v>126</v>
      </c>
      <c r="C4" s="7">
        <f>LN(B4/B3)</f>
        <v>-1.387949461555234E-3</v>
      </c>
      <c r="D4" s="7">
        <f>(C4-C$89)^2</f>
        <v>2.5696196387143027E-6</v>
      </c>
      <c r="E4" s="6"/>
      <c r="F4" s="6"/>
    </row>
    <row r="5" spans="1:6">
      <c r="A5" s="8">
        <v>40836</v>
      </c>
      <c r="B5" s="9">
        <v>126.40000152587891</v>
      </c>
      <c r="C5" s="7">
        <f t="shared" ref="C5:C68" si="0">LN(B5/B4)</f>
        <v>3.169586833105701E-3</v>
      </c>
      <c r="D5" s="7">
        <f t="shared" ref="D5:D68" si="1">(C5-C$89)^2</f>
        <v>8.7292651079738517E-6</v>
      </c>
      <c r="E5" s="6"/>
      <c r="F5" s="6"/>
    </row>
    <row r="6" spans="1:6">
      <c r="A6" s="8">
        <v>40837</v>
      </c>
      <c r="B6" s="9">
        <v>126.65000152587891</v>
      </c>
      <c r="C6" s="7">
        <f t="shared" si="0"/>
        <v>1.9758947110980313E-3</v>
      </c>
      <c r="D6" s="7">
        <f t="shared" si="1"/>
        <v>3.1005605141030557E-6</v>
      </c>
      <c r="E6" s="6"/>
      <c r="F6" s="6"/>
    </row>
    <row r="7" spans="1:6">
      <c r="A7" s="8">
        <v>40840</v>
      </c>
      <c r="B7" s="9">
        <v>127.05000305175781</v>
      </c>
      <c r="C7" s="7">
        <f t="shared" si="0"/>
        <v>3.1533452906232465E-3</v>
      </c>
      <c r="D7" s="7">
        <f t="shared" si="1"/>
        <v>8.6335565499756698E-6</v>
      </c>
      <c r="E7" s="6"/>
      <c r="F7" s="6"/>
    </row>
    <row r="8" spans="1:6">
      <c r="A8" s="8">
        <v>40841</v>
      </c>
      <c r="B8" s="9">
        <v>126.17500305175781</v>
      </c>
      <c r="C8" s="7">
        <f t="shared" si="0"/>
        <v>-6.9108773732719222E-3</v>
      </c>
      <c r="D8" s="7">
        <f t="shared" si="1"/>
        <v>5.0778895895965101E-5</v>
      </c>
      <c r="E8" s="6"/>
      <c r="F8" s="6"/>
    </row>
    <row r="9" spans="1:6">
      <c r="A9" s="8">
        <v>40842</v>
      </c>
      <c r="B9" s="9">
        <v>124.75</v>
      </c>
      <c r="C9" s="7">
        <f t="shared" si="0"/>
        <v>-1.1358121781405195E-2</v>
      </c>
      <c r="D9" s="7">
        <f t="shared" si="1"/>
        <v>1.3393839435315349E-4</v>
      </c>
      <c r="E9" s="6"/>
      <c r="F9" s="6"/>
    </row>
    <row r="10" spans="1:6">
      <c r="A10" s="8">
        <v>40843</v>
      </c>
      <c r="B10" s="9">
        <v>124.84999847412109</v>
      </c>
      <c r="C10" s="7">
        <f t="shared" si="0"/>
        <v>8.0126987245683959E-4</v>
      </c>
      <c r="D10" s="7">
        <f t="shared" si="1"/>
        <v>3.4364921699195059E-7</v>
      </c>
      <c r="E10" s="6"/>
      <c r="F10" s="6"/>
    </row>
    <row r="11" spans="1:6">
      <c r="A11" s="8">
        <v>40844</v>
      </c>
      <c r="B11" s="9">
        <v>124.5</v>
      </c>
      <c r="C11" s="7">
        <f t="shared" si="0"/>
        <v>-2.8072885993225233E-3</v>
      </c>
      <c r="D11" s="7">
        <f t="shared" si="1"/>
        <v>9.1345539221870843E-6</v>
      </c>
      <c r="E11" s="6"/>
      <c r="F11" s="6"/>
    </row>
    <row r="12" spans="1:6">
      <c r="A12" s="8">
        <v>40847</v>
      </c>
      <c r="B12" s="9">
        <v>124.09999847412109</v>
      </c>
      <c r="C12" s="7">
        <f t="shared" si="0"/>
        <v>-3.2180359897601156E-3</v>
      </c>
      <c r="D12" s="7">
        <f t="shared" si="1"/>
        <v>1.1786105894674972E-5</v>
      </c>
      <c r="E12" s="6"/>
      <c r="F12" s="6"/>
    </row>
    <row r="13" spans="1:6">
      <c r="A13" s="8">
        <v>40848</v>
      </c>
      <c r="B13" s="9">
        <v>126.69999694824219</v>
      </c>
      <c r="C13" s="7">
        <f t="shared" si="0"/>
        <v>2.0734383325604681E-2</v>
      </c>
      <c r="D13" s="7">
        <f t="shared" si="1"/>
        <v>4.2104288184863404E-4</v>
      </c>
      <c r="E13" s="6"/>
      <c r="F13" s="6"/>
    </row>
    <row r="14" spans="1:6">
      <c r="A14" s="8">
        <v>40849</v>
      </c>
      <c r="B14" s="9">
        <v>126.55000305175781</v>
      </c>
      <c r="C14" s="7">
        <f t="shared" si="0"/>
        <v>-1.1845521344379711E-3</v>
      </c>
      <c r="D14" s="7">
        <f t="shared" si="1"/>
        <v>1.958896930758477E-6</v>
      </c>
      <c r="E14" s="6"/>
      <c r="F14" s="6"/>
    </row>
    <row r="15" spans="1:6">
      <c r="A15" s="8">
        <v>40850</v>
      </c>
      <c r="B15" s="9">
        <v>127.5</v>
      </c>
      <c r="C15" s="7">
        <f t="shared" si="0"/>
        <v>7.4788534923119409E-3</v>
      </c>
      <c r="D15" s="7">
        <f t="shared" si="1"/>
        <v>5.276278514460779E-5</v>
      </c>
      <c r="E15" s="6"/>
      <c r="F15" s="6"/>
    </row>
    <row r="16" spans="1:6">
      <c r="A16" s="8">
        <v>40851</v>
      </c>
      <c r="B16" s="9">
        <v>127.32499694824219</v>
      </c>
      <c r="C16" s="7">
        <f t="shared" si="0"/>
        <v>-1.3735157960657481E-3</v>
      </c>
      <c r="D16" s="7">
        <f t="shared" si="1"/>
        <v>2.5235535420619064E-6</v>
      </c>
      <c r="E16" s="6"/>
      <c r="F16" s="6"/>
    </row>
    <row r="17" spans="1:6">
      <c r="A17" s="8">
        <v>40854</v>
      </c>
      <c r="B17" s="9">
        <v>126.84999847412109</v>
      </c>
      <c r="C17" s="7">
        <f t="shared" si="0"/>
        <v>-3.7375747861262396E-3</v>
      </c>
      <c r="D17" s="7">
        <f t="shared" si="1"/>
        <v>1.5623273189020023E-5</v>
      </c>
      <c r="E17" s="6"/>
      <c r="F17" s="6"/>
    </row>
    <row r="18" spans="1:6">
      <c r="A18" s="8">
        <v>40855</v>
      </c>
      <c r="B18" s="9">
        <v>126.72499847412109</v>
      </c>
      <c r="C18" s="7">
        <f t="shared" si="0"/>
        <v>-9.8590169874307552E-4</v>
      </c>
      <c r="D18" s="7">
        <f t="shared" si="1"/>
        <v>1.4422942464320398E-6</v>
      </c>
      <c r="E18" s="6"/>
      <c r="F18" s="6"/>
    </row>
    <row r="19" spans="1:6">
      <c r="A19" s="8">
        <v>40856</v>
      </c>
      <c r="B19" s="9">
        <v>126.72499847412109</v>
      </c>
      <c r="C19" s="7">
        <f t="shared" si="0"/>
        <v>0</v>
      </c>
      <c r="D19" s="7">
        <f t="shared" si="1"/>
        <v>4.6248161332122803E-8</v>
      </c>
      <c r="E19" s="6"/>
      <c r="F19" s="6"/>
    </row>
    <row r="20" spans="1:6">
      <c r="A20" s="8">
        <v>40857</v>
      </c>
      <c r="B20" s="9">
        <v>126</v>
      </c>
      <c r="C20" s="7">
        <f t="shared" si="0"/>
        <v>-5.7374653660676681E-3</v>
      </c>
      <c r="D20" s="7">
        <f t="shared" si="1"/>
        <v>3.5432485098818579E-5</v>
      </c>
      <c r="E20" s="6"/>
      <c r="F20" s="6"/>
    </row>
    <row r="21" spans="1:6">
      <c r="A21" s="8">
        <v>40858</v>
      </c>
      <c r="B21" s="9">
        <v>125.44999694824219</v>
      </c>
      <c r="C21" s="7">
        <f t="shared" si="0"/>
        <v>-4.3746584655341295E-3</v>
      </c>
      <c r="D21" s="7">
        <f t="shared" si="1"/>
        <v>2.1065459201947259E-5</v>
      </c>
      <c r="E21" s="6"/>
      <c r="F21" s="6"/>
    </row>
    <row r="22" spans="1:6">
      <c r="A22" s="8">
        <v>40861</v>
      </c>
      <c r="B22" s="9">
        <v>125.59999847412109</v>
      </c>
      <c r="C22" s="7">
        <f t="shared" si="0"/>
        <v>1.1949933994368869E-3</v>
      </c>
      <c r="D22" s="7">
        <f t="shared" si="1"/>
        <v>9.6028150718890622E-7</v>
      </c>
      <c r="E22" s="6"/>
      <c r="F22" s="6"/>
    </row>
    <row r="23" spans="1:6">
      <c r="A23" s="8">
        <v>40862</v>
      </c>
      <c r="B23" s="9">
        <v>127.19999694824219</v>
      </c>
      <c r="C23" s="7">
        <f t="shared" si="0"/>
        <v>1.2658385028834058E-2</v>
      </c>
      <c r="D23" s="7">
        <f t="shared" si="1"/>
        <v>1.5483649065647657E-4</v>
      </c>
      <c r="E23" s="6"/>
      <c r="F23" s="6"/>
    </row>
    <row r="24" spans="1:6">
      <c r="A24" s="8">
        <v>40863</v>
      </c>
      <c r="B24" s="9">
        <v>127.27500152587891</v>
      </c>
      <c r="C24" s="7">
        <f t="shared" si="0"/>
        <v>5.8948486301931577E-4</v>
      </c>
      <c r="D24" s="7">
        <f t="shared" si="1"/>
        <v>1.4019857840523277E-7</v>
      </c>
      <c r="E24" s="6"/>
      <c r="F24" s="6"/>
    </row>
    <row r="25" spans="1:6">
      <c r="A25" s="8">
        <v>40864</v>
      </c>
      <c r="B25" s="9">
        <v>126.34999847412109</v>
      </c>
      <c r="C25" s="7">
        <f t="shared" si="0"/>
        <v>-7.2942900196348278E-3</v>
      </c>
      <c r="D25" s="7">
        <f t="shared" si="1"/>
        <v>5.6390245454813498E-5</v>
      </c>
      <c r="E25" s="6"/>
      <c r="F25" s="6"/>
    </row>
    <row r="26" spans="1:6">
      <c r="A26" s="8">
        <v>40865</v>
      </c>
      <c r="B26" s="9">
        <v>124.84999847412109</v>
      </c>
      <c r="C26" s="7">
        <f t="shared" si="0"/>
        <v>-1.1942817253514376E-2</v>
      </c>
      <c r="D26" s="7">
        <f t="shared" si="1"/>
        <v>1.4781382993544478E-4</v>
      </c>
      <c r="E26" s="6"/>
      <c r="F26" s="6"/>
    </row>
    <row r="27" spans="1:6">
      <c r="A27" s="8">
        <v>40868</v>
      </c>
      <c r="B27" s="9">
        <v>125.27500152587891</v>
      </c>
      <c r="C27" s="7">
        <f t="shared" si="0"/>
        <v>3.3983285219381632E-3</v>
      </c>
      <c r="D27" s="7">
        <f t="shared" si="1"/>
        <v>1.0133237593598463E-5</v>
      </c>
      <c r="E27" s="6"/>
      <c r="F27" s="6"/>
    </row>
    <row r="28" spans="1:6">
      <c r="A28" s="8">
        <v>40869</v>
      </c>
      <c r="B28" s="9">
        <v>125.94999694824219</v>
      </c>
      <c r="C28" s="7">
        <f t="shared" si="0"/>
        <v>5.3736455426806632E-3</v>
      </c>
      <c r="D28" s="7">
        <f t="shared" si="1"/>
        <v>2.6611068181455575E-5</v>
      </c>
      <c r="E28" s="6"/>
      <c r="F28" s="6"/>
    </row>
    <row r="29" spans="1:6">
      <c r="A29" s="8">
        <v>40870</v>
      </c>
      <c r="B29" s="9">
        <v>124.59999847412109</v>
      </c>
      <c r="C29" s="7">
        <f t="shared" si="0"/>
        <v>-1.0776384461570259E-2</v>
      </c>
      <c r="D29" s="7">
        <f t="shared" si="1"/>
        <v>1.2081171630692485E-4</v>
      </c>
      <c r="E29" s="6"/>
      <c r="F29" s="6"/>
    </row>
    <row r="30" spans="1:6">
      <c r="A30" s="8">
        <v>40872</v>
      </c>
      <c r="B30" s="9">
        <v>124.30000305175781</v>
      </c>
      <c r="C30" s="7">
        <f t="shared" si="0"/>
        <v>-2.4105710389171892E-3</v>
      </c>
      <c r="D30" s="7">
        <f t="shared" si="1"/>
        <v>6.893906093102298E-6</v>
      </c>
      <c r="E30" s="6"/>
      <c r="F30" s="6"/>
    </row>
    <row r="31" spans="1:6">
      <c r="A31" s="8">
        <v>40875</v>
      </c>
      <c r="B31" s="9">
        <v>124.5</v>
      </c>
      <c r="C31" s="7">
        <f t="shared" si="0"/>
        <v>1.6076928365459757E-3</v>
      </c>
      <c r="D31" s="7">
        <f t="shared" si="1"/>
        <v>1.9394433278589043E-6</v>
      </c>
      <c r="E31" s="6"/>
      <c r="F31" s="6"/>
    </row>
    <row r="32" spans="1:6">
      <c r="A32" s="8">
        <v>40876</v>
      </c>
      <c r="B32" s="9">
        <v>124.27500152587891</v>
      </c>
      <c r="C32" s="7">
        <f t="shared" si="0"/>
        <v>-1.8088516457809773E-3</v>
      </c>
      <c r="D32" s="7">
        <f t="shared" si="1"/>
        <v>4.0961934834487801E-6</v>
      </c>
      <c r="E32" s="6"/>
      <c r="F32" s="6"/>
    </row>
    <row r="33" spans="1:6">
      <c r="A33" s="8">
        <v>40877</v>
      </c>
      <c r="B33" s="9">
        <v>125.27500152587891</v>
      </c>
      <c r="C33" s="7">
        <f t="shared" si="0"/>
        <v>8.0144687670416995E-3</v>
      </c>
      <c r="D33" s="7">
        <f t="shared" si="1"/>
        <v>6.0830872941826075E-5</v>
      </c>
      <c r="E33" s="6"/>
      <c r="F33" s="6"/>
    </row>
    <row r="34" spans="1:6">
      <c r="A34" s="8">
        <v>40878</v>
      </c>
      <c r="B34" s="9">
        <v>125.84999847412109</v>
      </c>
      <c r="C34" s="7">
        <f t="shared" si="0"/>
        <v>4.5793764307176721E-3</v>
      </c>
      <c r="D34" s="7">
        <f t="shared" si="1"/>
        <v>1.9047311529053794E-5</v>
      </c>
      <c r="E34" s="6"/>
      <c r="F34" s="6"/>
    </row>
    <row r="35" spans="1:6">
      <c r="A35" s="8">
        <v>40879</v>
      </c>
      <c r="B35" s="9">
        <v>126.05000305175781</v>
      </c>
      <c r="C35" s="7">
        <f t="shared" si="0"/>
        <v>1.5879683878804764E-3</v>
      </c>
      <c r="D35" s="7">
        <f t="shared" si="1"/>
        <v>1.8848943096036104E-6</v>
      </c>
      <c r="E35" s="6"/>
      <c r="F35" s="6"/>
    </row>
    <row r="36" spans="1:6">
      <c r="A36" s="8">
        <v>40882</v>
      </c>
      <c r="B36" s="9">
        <v>123.57499694824219</v>
      </c>
      <c r="C36" s="7">
        <f t="shared" si="0"/>
        <v>-1.9830443347190762E-2</v>
      </c>
      <c r="D36" s="7">
        <f t="shared" si="1"/>
        <v>4.018219581559069E-4</v>
      </c>
      <c r="E36" s="6"/>
      <c r="F36" s="6"/>
    </row>
    <row r="37" spans="1:6">
      <c r="A37" s="8">
        <v>40883</v>
      </c>
      <c r="B37" s="9">
        <v>122.875</v>
      </c>
      <c r="C37" s="7">
        <f t="shared" si="0"/>
        <v>-5.6806560300998038E-3</v>
      </c>
      <c r="D37" s="7">
        <f t="shared" si="1"/>
        <v>3.475939507069557E-5</v>
      </c>
      <c r="E37" s="6"/>
      <c r="F37" s="6"/>
    </row>
    <row r="38" spans="1:6">
      <c r="A38" s="8">
        <v>40884</v>
      </c>
      <c r="B38" s="9">
        <v>122.59999847412109</v>
      </c>
      <c r="C38" s="7">
        <f t="shared" si="0"/>
        <v>-2.240567411213978E-3</v>
      </c>
      <c r="D38" s="7">
        <f t="shared" si="1"/>
        <v>6.0300758120089921E-6</v>
      </c>
      <c r="E38" s="6"/>
      <c r="F38" s="6"/>
    </row>
    <row r="39" spans="1:6">
      <c r="A39" s="8">
        <v>40885</v>
      </c>
      <c r="B39" s="9">
        <v>122.40000152587891</v>
      </c>
      <c r="C39" s="7">
        <f t="shared" si="0"/>
        <v>-1.632628511560036E-3</v>
      </c>
      <c r="D39" s="7">
        <f t="shared" si="1"/>
        <v>3.413930134413573E-6</v>
      </c>
      <c r="E39" s="6"/>
      <c r="F39" s="6"/>
    </row>
    <row r="40" spans="1:6">
      <c r="A40" s="8">
        <v>40886</v>
      </c>
      <c r="B40" s="9">
        <v>121.40000152587891</v>
      </c>
      <c r="C40" s="7">
        <f t="shared" si="0"/>
        <v>-8.2034913501397508E-3</v>
      </c>
      <c r="D40" s="7">
        <f t="shared" si="1"/>
        <v>7.0871903401584517E-5</v>
      </c>
      <c r="E40" s="6"/>
      <c r="F40" s="6"/>
    </row>
    <row r="41" spans="1:6">
      <c r="A41" s="8">
        <v>40889</v>
      </c>
      <c r="B41" s="9">
        <v>121.47499847412109</v>
      </c>
      <c r="C41" s="7">
        <f t="shared" si="0"/>
        <v>6.1757653629102472E-4</v>
      </c>
      <c r="D41" s="7">
        <f t="shared" si="1"/>
        <v>1.6202450749046914E-7</v>
      </c>
      <c r="E41" s="6"/>
      <c r="F41" s="6"/>
    </row>
    <row r="42" spans="1:6">
      <c r="A42" s="8">
        <v>40890</v>
      </c>
      <c r="B42" s="9">
        <v>121.72499847412109</v>
      </c>
      <c r="C42" s="7">
        <f t="shared" si="0"/>
        <v>2.0559218025963336E-3</v>
      </c>
      <c r="D42" s="7">
        <f t="shared" si="1"/>
        <v>3.3887947937956317E-6</v>
      </c>
      <c r="E42" s="6"/>
      <c r="F42" s="6"/>
    </row>
    <row r="43" spans="1:6">
      <c r="A43" s="8">
        <v>40891</v>
      </c>
      <c r="B43" s="9">
        <v>121.02500152587891</v>
      </c>
      <c r="C43" s="7">
        <f t="shared" si="0"/>
        <v>-5.767241099581764E-3</v>
      </c>
      <c r="D43" s="7">
        <f t="shared" si="1"/>
        <v>3.5787852945361206E-5</v>
      </c>
      <c r="E43" s="6"/>
      <c r="F43" s="6"/>
    </row>
    <row r="44" spans="1:6">
      <c r="A44" s="8">
        <v>40892</v>
      </c>
      <c r="B44" s="9">
        <v>121.40000152587891</v>
      </c>
      <c r="C44" s="7">
        <f t="shared" si="0"/>
        <v>3.0937427606943036E-3</v>
      </c>
      <c r="D44" s="7">
        <f t="shared" si="1"/>
        <v>8.2868498053028839E-6</v>
      </c>
      <c r="E44" s="6"/>
      <c r="F44" s="6"/>
    </row>
    <row r="45" spans="1:6">
      <c r="A45" s="8">
        <v>40893</v>
      </c>
      <c r="B45" s="9">
        <v>120.90000152587891</v>
      </c>
      <c r="C45" s="7">
        <f t="shared" si="0"/>
        <v>-4.1271209526698134E-3</v>
      </c>
      <c r="D45" s="7">
        <f t="shared" si="1"/>
        <v>1.8854482076147013E-5</v>
      </c>
      <c r="E45" s="6"/>
      <c r="F45" s="6"/>
    </row>
    <row r="46" spans="1:6">
      <c r="A46" s="8">
        <v>40896</v>
      </c>
      <c r="B46" s="9">
        <v>123</v>
      </c>
      <c r="C46" s="7">
        <f t="shared" si="0"/>
        <v>1.7220585130670474E-2</v>
      </c>
      <c r="D46" s="7">
        <f t="shared" si="1"/>
        <v>2.891880939059883E-4</v>
      </c>
      <c r="E46" s="6"/>
      <c r="F46" s="6"/>
    </row>
    <row r="47" spans="1:6">
      <c r="A47" s="8">
        <v>40897</v>
      </c>
      <c r="B47" s="9">
        <v>122.94999694824219</v>
      </c>
      <c r="C47" s="7">
        <f t="shared" si="0"/>
        <v>-4.0661153134519638E-4</v>
      </c>
      <c r="D47" s="7">
        <f t="shared" si="1"/>
        <v>3.8646785483959451E-7</v>
      </c>
      <c r="E47" s="6"/>
      <c r="F47" s="6"/>
    </row>
    <row r="48" spans="1:6">
      <c r="A48" s="8">
        <v>40898</v>
      </c>
      <c r="B48" s="9">
        <v>122.72499847412109</v>
      </c>
      <c r="C48" s="7">
        <f t="shared" si="0"/>
        <v>-1.8316763302737569E-3</v>
      </c>
      <c r="D48" s="7">
        <f t="shared" si="1"/>
        <v>4.1891044587510007E-6</v>
      </c>
      <c r="E48" s="6"/>
      <c r="F48" s="6"/>
    </row>
    <row r="49" spans="1:6">
      <c r="A49" s="8">
        <v>40899</v>
      </c>
      <c r="B49" s="9">
        <v>125.19999694824219</v>
      </c>
      <c r="C49" s="7">
        <f t="shared" si="0"/>
        <v>1.9966366780136878E-2</v>
      </c>
      <c r="D49" s="7">
        <f t="shared" si="1"/>
        <v>3.9011436219487929E-4</v>
      </c>
      <c r="E49" s="6"/>
      <c r="F49" s="6"/>
    </row>
    <row r="50" spans="1:6">
      <c r="A50" s="8">
        <v>40900</v>
      </c>
      <c r="B50" s="9">
        <v>126.30000305175781</v>
      </c>
      <c r="C50" s="7">
        <f t="shared" si="0"/>
        <v>8.747619228279364E-3</v>
      </c>
      <c r="D50" s="7">
        <f t="shared" si="1"/>
        <v>7.28046718182685E-5</v>
      </c>
      <c r="E50" s="6"/>
      <c r="F50" s="6"/>
    </row>
    <row r="51" spans="1:6">
      <c r="A51" s="8">
        <v>40904</v>
      </c>
      <c r="B51" s="9">
        <v>125.69999694824219</v>
      </c>
      <c r="C51" s="7">
        <f t="shared" si="0"/>
        <v>-4.7619622011185157E-3</v>
      </c>
      <c r="D51" s="7">
        <f t="shared" si="1"/>
        <v>2.4770688840953904E-5</v>
      </c>
      <c r="E51" s="6"/>
      <c r="F51" s="6"/>
    </row>
    <row r="52" spans="1:6">
      <c r="A52" s="8">
        <v>40905</v>
      </c>
      <c r="B52" s="9">
        <v>126.05000305175781</v>
      </c>
      <c r="C52" s="7">
        <f t="shared" si="0"/>
        <v>2.7805865265249966E-3</v>
      </c>
      <c r="D52" s="7">
        <f t="shared" si="1"/>
        <v>6.5819578793359858E-6</v>
      </c>
      <c r="E52" s="6"/>
      <c r="F52" s="6"/>
    </row>
    <row r="53" spans="1:6">
      <c r="A53" s="8">
        <v>40906</v>
      </c>
      <c r="B53" s="9">
        <v>125.42500305175781</v>
      </c>
      <c r="C53" s="7">
        <f t="shared" si="0"/>
        <v>-4.9706831429688469E-3</v>
      </c>
      <c r="D53" s="7">
        <f t="shared" si="1"/>
        <v>2.6891868230954085E-5</v>
      </c>
      <c r="E53" s="6"/>
      <c r="F53" s="6"/>
    </row>
    <row r="54" spans="1:6">
      <c r="A54" s="8">
        <v>40907</v>
      </c>
      <c r="B54" s="9">
        <v>124.57499694824219</v>
      </c>
      <c r="C54" s="7">
        <f t="shared" si="0"/>
        <v>-6.8000750315378921E-3</v>
      </c>
      <c r="D54" s="7">
        <f t="shared" si="1"/>
        <v>4.9212033320239691E-5</v>
      </c>
      <c r="E54" s="6"/>
      <c r="F54" s="6"/>
    </row>
    <row r="55" spans="1:6">
      <c r="A55" s="8">
        <v>40911</v>
      </c>
      <c r="B55" s="9">
        <v>124.77500152587891</v>
      </c>
      <c r="C55" s="7">
        <f t="shared" si="0"/>
        <v>1.6042079146018774E-3</v>
      </c>
      <c r="D55" s="7">
        <f t="shared" si="1"/>
        <v>1.9297489962585363E-6</v>
      </c>
      <c r="E55" s="6"/>
      <c r="F55" s="6"/>
    </row>
    <row r="56" spans="1:6">
      <c r="A56" s="8">
        <v>40912</v>
      </c>
      <c r="B56" s="9">
        <v>125.375</v>
      </c>
      <c r="C56" s="7">
        <f t="shared" si="0"/>
        <v>4.7971186973832028E-3</v>
      </c>
      <c r="D56" s="7">
        <f t="shared" si="1"/>
        <v>2.0995318203147528E-5</v>
      </c>
      <c r="E56" s="6"/>
      <c r="F56" s="6"/>
    </row>
    <row r="57" spans="1:6">
      <c r="A57" s="8">
        <v>40913</v>
      </c>
      <c r="B57" s="9">
        <v>124.52500152587891</v>
      </c>
      <c r="C57" s="7">
        <f t="shared" si="0"/>
        <v>-6.802735069157676E-3</v>
      </c>
      <c r="D57" s="7">
        <f t="shared" si="1"/>
        <v>4.9249361409541145E-5</v>
      </c>
      <c r="E57" s="6"/>
      <c r="F57" s="6"/>
    </row>
    <row r="58" spans="1:6">
      <c r="A58" s="8">
        <v>40914</v>
      </c>
      <c r="B58" s="9">
        <v>124</v>
      </c>
      <c r="C58" s="7">
        <f t="shared" si="0"/>
        <v>-4.2249456079050353E-3</v>
      </c>
      <c r="D58" s="7">
        <f t="shared" si="1"/>
        <v>1.9713595246737242E-5</v>
      </c>
      <c r="E58" s="6"/>
      <c r="F58" s="6"/>
    </row>
    <row r="59" spans="1:6">
      <c r="A59" s="8">
        <v>40917</v>
      </c>
      <c r="B59" s="9">
        <v>124.32499694824219</v>
      </c>
      <c r="C59" s="7">
        <f t="shared" si="0"/>
        <v>2.617514449150852E-3</v>
      </c>
      <c r="D59" s="7">
        <f t="shared" si="1"/>
        <v>5.7718168977142624E-6</v>
      </c>
      <c r="E59" s="6"/>
      <c r="F59" s="6"/>
    </row>
    <row r="60" spans="1:6">
      <c r="A60" s="8">
        <v>40918</v>
      </c>
      <c r="B60" s="9">
        <v>125.17500305175781</v>
      </c>
      <c r="C60" s="7">
        <f t="shared" si="0"/>
        <v>6.8137025417510586E-3</v>
      </c>
      <c r="D60" s="7">
        <f t="shared" si="1"/>
        <v>4.354216446717413E-5</v>
      </c>
      <c r="E60" s="6"/>
      <c r="F60" s="6"/>
    </row>
    <row r="61" spans="1:6">
      <c r="A61" s="8">
        <v>40919</v>
      </c>
      <c r="B61" s="9">
        <v>124.94999694824219</v>
      </c>
      <c r="C61" s="7">
        <f t="shared" si="0"/>
        <v>-1.7991497388096897E-3</v>
      </c>
      <c r="D61" s="7">
        <f t="shared" si="1"/>
        <v>4.0570161246378826E-6</v>
      </c>
      <c r="E61" s="6"/>
      <c r="F61" s="6"/>
    </row>
    <row r="62" spans="1:6">
      <c r="A62" s="8">
        <v>40920</v>
      </c>
      <c r="B62" s="9">
        <v>124.5</v>
      </c>
      <c r="C62" s="7">
        <f t="shared" si="0"/>
        <v>-3.6079169523667194E-3</v>
      </c>
      <c r="D62" s="7">
        <f t="shared" si="1"/>
        <v>1.4615105807875375E-5</v>
      </c>
      <c r="E62" s="6"/>
      <c r="F62" s="6"/>
    </row>
    <row r="63" spans="1:6">
      <c r="A63" s="8">
        <v>40921</v>
      </c>
      <c r="B63" s="9">
        <v>125.25</v>
      </c>
      <c r="C63" s="7">
        <f t="shared" si="0"/>
        <v>6.0060240602119487E-3</v>
      </c>
      <c r="D63" s="7">
        <f t="shared" si="1"/>
        <v>3.353533589660124E-5</v>
      </c>
      <c r="E63" s="6"/>
      <c r="F63" s="6"/>
    </row>
    <row r="64" spans="1:6">
      <c r="A64" s="8">
        <v>40925</v>
      </c>
      <c r="B64" s="9">
        <v>125.625</v>
      </c>
      <c r="C64" s="7">
        <f t="shared" si="0"/>
        <v>2.9895388483659859E-3</v>
      </c>
      <c r="D64" s="7">
        <f t="shared" si="1"/>
        <v>7.6977669683272722E-6</v>
      </c>
      <c r="E64" s="6"/>
      <c r="F64" s="6"/>
    </row>
    <row r="65" spans="1:6">
      <c r="A65" s="8">
        <v>40926</v>
      </c>
      <c r="B65" s="9">
        <v>125.69999694824219</v>
      </c>
      <c r="C65" s="7">
        <f t="shared" si="0"/>
        <v>5.9681250475613376E-4</v>
      </c>
      <c r="D65" s="7">
        <f t="shared" si="1"/>
        <v>1.4573966527586091E-7</v>
      </c>
      <c r="E65" s="6"/>
      <c r="F65" s="6"/>
    </row>
    <row r="66" spans="1:6">
      <c r="A66" s="8">
        <v>40927</v>
      </c>
      <c r="B66" s="9">
        <v>126.30000305175781</v>
      </c>
      <c r="C66" s="7">
        <f t="shared" si="0"/>
        <v>4.7619622011184888E-3</v>
      </c>
      <c r="D66" s="7">
        <f t="shared" si="1"/>
        <v>2.0674375491473095E-5</v>
      </c>
      <c r="E66" s="6"/>
      <c r="F66" s="6"/>
    </row>
    <row r="67" spans="1:6">
      <c r="A67" s="8">
        <v>40928</v>
      </c>
      <c r="B67" s="9">
        <v>126.32499694824219</v>
      </c>
      <c r="C67" s="7">
        <f t="shared" si="0"/>
        <v>1.9787350076937797E-4</v>
      </c>
      <c r="D67" s="7">
        <f t="shared" si="1"/>
        <v>2.951646339435195E-10</v>
      </c>
      <c r="E67" s="6"/>
      <c r="F67" s="6"/>
    </row>
    <row r="68" spans="1:6">
      <c r="A68" s="8">
        <v>40931</v>
      </c>
      <c r="B68" s="9">
        <v>127</v>
      </c>
      <c r="C68" s="7">
        <f t="shared" si="0"/>
        <v>5.3291594386072191E-3</v>
      </c>
      <c r="D68" s="7">
        <f t="shared" si="1"/>
        <v>2.6154075901691789E-5</v>
      </c>
      <c r="E68" s="7">
        <f t="shared" ref="E68:E86" si="2">C68</f>
        <v>5.3291594386072191E-3</v>
      </c>
      <c r="F68" s="7">
        <f t="shared" ref="F68:F86" si="3">(E68-E$89)^2</f>
        <v>2.011824594319242E-5</v>
      </c>
    </row>
    <row r="69" spans="1:6">
      <c r="A69" s="8">
        <v>40932</v>
      </c>
      <c r="B69" s="9">
        <v>127.5</v>
      </c>
      <c r="C69" s="7">
        <f t="shared" ref="C69:C87" si="4">LN(B69/B68)</f>
        <v>3.929278139889557E-3</v>
      </c>
      <c r="D69" s="7">
        <f t="shared" ref="D69:D87" si="5">(C69-C$89)^2</f>
        <v>1.3795462024961427E-5</v>
      </c>
      <c r="E69" s="7">
        <f t="shared" si="2"/>
        <v>3.929278139889557E-3</v>
      </c>
      <c r="F69" s="7">
        <f t="shared" si="3"/>
        <v>9.5200354672461515E-6</v>
      </c>
    </row>
    <row r="70" spans="1:6">
      <c r="A70" s="8">
        <v>40933</v>
      </c>
      <c r="B70" s="9">
        <v>127.5</v>
      </c>
      <c r="C70" s="7">
        <f t="shared" si="4"/>
        <v>0</v>
      </c>
      <c r="D70" s="7">
        <f t="shared" si="5"/>
        <v>4.6248161332122803E-8</v>
      </c>
      <c r="E70" s="7">
        <f t="shared" si="2"/>
        <v>0</v>
      </c>
      <c r="F70" s="7">
        <f t="shared" si="3"/>
        <v>7.1203669551390023E-7</v>
      </c>
    </row>
    <row r="71" spans="1:6">
      <c r="A71" s="8">
        <v>40934</v>
      </c>
      <c r="B71" s="9">
        <v>126.5</v>
      </c>
      <c r="C71" s="7">
        <f t="shared" si="4"/>
        <v>-7.874056430905883E-3</v>
      </c>
      <c r="D71" s="7">
        <f t="shared" si="5"/>
        <v>6.5433705246953822E-5</v>
      </c>
      <c r="E71" s="7">
        <f t="shared" si="2"/>
        <v>-7.874056430905883E-3</v>
      </c>
      <c r="F71" s="7">
        <f t="shared" si="3"/>
        <v>7.6001415988132822E-5</v>
      </c>
    </row>
    <row r="72" spans="1:6">
      <c r="A72" s="8">
        <v>40935</v>
      </c>
      <c r="B72" s="9">
        <v>127.17500305175781</v>
      </c>
      <c r="C72" s="7">
        <f t="shared" si="4"/>
        <v>5.3218065377765716E-3</v>
      </c>
      <c r="D72" s="7">
        <f t="shared" si="5"/>
        <v>2.6078922944481695E-5</v>
      </c>
      <c r="E72" s="7">
        <f t="shared" si="2"/>
        <v>5.3218065377765716E-3</v>
      </c>
      <c r="F72" s="7">
        <f t="shared" si="3"/>
        <v>2.0052339535414596E-5</v>
      </c>
    </row>
    <row r="73" spans="1:6">
      <c r="A73" s="8">
        <v>40938</v>
      </c>
      <c r="B73" s="9">
        <v>126.84999847412109</v>
      </c>
      <c r="C73" s="7">
        <f t="shared" si="4"/>
        <v>-2.5588406890626391E-3</v>
      </c>
      <c r="D73" s="7">
        <f t="shared" si="5"/>
        <v>7.6944909516641133E-6</v>
      </c>
      <c r="E73" s="7">
        <f t="shared" si="2"/>
        <v>-2.5588406890626391E-3</v>
      </c>
      <c r="F73" s="7">
        <f t="shared" si="3"/>
        <v>1.1578117923445512E-5</v>
      </c>
    </row>
    <row r="74" spans="1:6">
      <c r="A74" s="8">
        <v>40939</v>
      </c>
      <c r="B74" s="9">
        <v>127.77500152587891</v>
      </c>
      <c r="C74" s="7">
        <f t="shared" si="4"/>
        <v>7.2656425799750464E-3</v>
      </c>
      <c r="D74" s="7">
        <f t="shared" si="5"/>
        <v>4.9710801343115023E-5</v>
      </c>
      <c r="E74" s="7">
        <f t="shared" si="2"/>
        <v>7.2656425799750464E-3</v>
      </c>
      <c r="F74" s="7">
        <f t="shared" si="3"/>
        <v>4.1239770978161382E-5</v>
      </c>
    </row>
    <row r="75" spans="1:6">
      <c r="A75" s="8">
        <v>40940</v>
      </c>
      <c r="B75" s="9">
        <v>128.52499389648437</v>
      </c>
      <c r="C75" s="7">
        <f t="shared" si="4"/>
        <v>5.8524738563665215E-3</v>
      </c>
      <c r="D75" s="7">
        <f t="shared" si="5"/>
        <v>3.1780504251314217E-5</v>
      </c>
      <c r="E75" s="7">
        <f t="shared" si="2"/>
        <v>5.8524738563665215E-3</v>
      </c>
      <c r="F75" s="7">
        <f t="shared" si="3"/>
        <v>2.5086586723856887E-5</v>
      </c>
    </row>
    <row r="76" spans="1:6">
      <c r="A76" s="8">
        <v>40941</v>
      </c>
      <c r="B76" s="9">
        <v>128.10000610351562</v>
      </c>
      <c r="C76" s="7">
        <f t="shared" si="4"/>
        <v>-3.3121339034508745E-3</v>
      </c>
      <c r="D76" s="7">
        <f t="shared" si="5"/>
        <v>1.2441053496187706E-5</v>
      </c>
      <c r="E76" s="7">
        <f t="shared" si="2"/>
        <v>-3.3121339034508745E-3</v>
      </c>
      <c r="F76" s="7">
        <f t="shared" si="3"/>
        <v>1.7271975026165849E-5</v>
      </c>
    </row>
    <row r="77" spans="1:6">
      <c r="A77" s="8">
        <v>40942</v>
      </c>
      <c r="B77" s="9">
        <v>126.84999847412109</v>
      </c>
      <c r="C77" s="7">
        <f t="shared" si="4"/>
        <v>-9.8059825328905802E-3</v>
      </c>
      <c r="D77" s="7">
        <f t="shared" si="5"/>
        <v>1.0042117032385548E-4</v>
      </c>
      <c r="E77" s="7">
        <f t="shared" si="2"/>
        <v>-9.8059825328905802E-3</v>
      </c>
      <c r="F77" s="7">
        <f t="shared" si="3"/>
        <v>1.1341835082301525E-4</v>
      </c>
    </row>
    <row r="78" spans="1:6">
      <c r="A78" s="8">
        <v>40945</v>
      </c>
      <c r="B78" s="9">
        <v>127.22499847412109</v>
      </c>
      <c r="C78" s="7">
        <f t="shared" si="4"/>
        <v>2.9518864650613496E-3</v>
      </c>
      <c r="D78" s="7">
        <f t="shared" si="5"/>
        <v>7.4902527255463104E-6</v>
      </c>
      <c r="E78" s="7">
        <f t="shared" si="2"/>
        <v>2.9518864650613496E-3</v>
      </c>
      <c r="F78" s="7">
        <f t="shared" si="3"/>
        <v>4.4439329712734157E-6</v>
      </c>
    </row>
    <row r="79" spans="1:6">
      <c r="A79" s="8">
        <v>40946</v>
      </c>
      <c r="B79" s="9">
        <v>127.94999694824219</v>
      </c>
      <c r="C79" s="7">
        <f t="shared" si="4"/>
        <v>5.682378273272619E-3</v>
      </c>
      <c r="D79" s="7">
        <f t="shared" si="5"/>
        <v>2.9891636274765269E-5</v>
      </c>
      <c r="E79" s="7">
        <f t="shared" si="2"/>
        <v>5.682378273272619E-3</v>
      </c>
      <c r="F79" s="7">
        <f t="shared" si="3"/>
        <v>2.3411620342544016E-5</v>
      </c>
    </row>
    <row r="80" spans="1:6">
      <c r="A80" s="8">
        <v>40947</v>
      </c>
      <c r="B80" s="9">
        <v>127.34999847412109</v>
      </c>
      <c r="C80" s="7">
        <f t="shared" si="4"/>
        <v>-4.7003493109307104E-3</v>
      </c>
      <c r="D80" s="7">
        <f t="shared" si="5"/>
        <v>2.4161188301510074E-5</v>
      </c>
      <c r="E80" s="7">
        <f t="shared" si="2"/>
        <v>-4.7003493109307104E-3</v>
      </c>
      <c r="F80" s="7">
        <f t="shared" si="3"/>
        <v>3.0737842935135647E-5</v>
      </c>
    </row>
    <row r="81" spans="1:6">
      <c r="A81" s="8">
        <v>40948</v>
      </c>
      <c r="B81" s="9">
        <v>127.15000152587891</v>
      </c>
      <c r="C81" s="7">
        <f t="shared" si="4"/>
        <v>-1.5716855749428674E-3</v>
      </c>
      <c r="D81" s="7">
        <f t="shared" si="5"/>
        <v>3.1924377970077011E-6</v>
      </c>
      <c r="E81" s="7">
        <f t="shared" si="2"/>
        <v>-1.5716855749428674E-3</v>
      </c>
      <c r="F81" s="7">
        <f t="shared" si="3"/>
        <v>5.8346800731083129E-6</v>
      </c>
    </row>
    <row r="82" spans="1:6">
      <c r="A82" s="8">
        <v>40949</v>
      </c>
      <c r="B82" s="9">
        <v>125.94999694824219</v>
      </c>
      <c r="C82" s="7">
        <f t="shared" si="4"/>
        <v>-9.4825253000453691E-3</v>
      </c>
      <c r="D82" s="7">
        <f t="shared" si="5"/>
        <v>9.4043041503623015E-5</v>
      </c>
      <c r="E82" s="7">
        <f t="shared" si="2"/>
        <v>-9.4825253000453691E-3</v>
      </c>
      <c r="F82" s="7">
        <f t="shared" si="3"/>
        <v>1.0663346236306868E-4</v>
      </c>
    </row>
    <row r="83" spans="1:6">
      <c r="A83" s="8">
        <v>40952</v>
      </c>
      <c r="B83" s="9">
        <v>126.75</v>
      </c>
      <c r="C83" s="7">
        <f t="shared" si="4"/>
        <v>6.3316639025887906E-3</v>
      </c>
      <c r="D83" s="7">
        <f t="shared" si="5"/>
        <v>3.7412918452029105E-5</v>
      </c>
      <c r="E83" s="7">
        <f t="shared" si="2"/>
        <v>6.3316639025887906E-3</v>
      </c>
      <c r="F83" s="7">
        <f t="shared" si="3"/>
        <v>3.0116401412910105E-5</v>
      </c>
    </row>
    <row r="84" spans="1:6">
      <c r="A84" s="8">
        <v>40953</v>
      </c>
      <c r="B84" s="9">
        <v>127.875</v>
      </c>
      <c r="C84" s="7">
        <f t="shared" si="4"/>
        <v>8.8365818004979436E-3</v>
      </c>
      <c r="D84" s="7">
        <f t="shared" si="5"/>
        <v>7.4330744083661088E-5</v>
      </c>
      <c r="E84" s="7">
        <f t="shared" si="2"/>
        <v>8.8365818004979436E-3</v>
      </c>
      <c r="F84" s="7">
        <f t="shared" si="3"/>
        <v>6.3884198545551785E-5</v>
      </c>
    </row>
    <row r="85" spans="1:6">
      <c r="A85" s="8">
        <v>40954</v>
      </c>
      <c r="B85" s="9">
        <v>127.375</v>
      </c>
      <c r="C85" s="7">
        <f t="shared" si="4"/>
        <v>-3.917732728901664E-3</v>
      </c>
      <c r="D85" s="7">
        <f t="shared" si="5"/>
        <v>1.707992496310105E-5</v>
      </c>
      <c r="E85" s="7">
        <f t="shared" si="2"/>
        <v>-3.917732728901664E-3</v>
      </c>
      <c r="F85" s="7">
        <f t="shared" si="3"/>
        <v>2.2672409800490331E-5</v>
      </c>
    </row>
    <row r="86" spans="1:6">
      <c r="A86" s="8">
        <v>40955</v>
      </c>
      <c r="B86" s="9">
        <v>127.59999847412109</v>
      </c>
      <c r="C86" s="7">
        <f t="shared" si="4"/>
        <v>1.7648674095019554E-3</v>
      </c>
      <c r="D86" s="7">
        <f t="shared" si="5"/>
        <v>2.4019220480841178E-6</v>
      </c>
      <c r="E86" s="7">
        <f t="shared" si="2"/>
        <v>1.7648674095019554E-3</v>
      </c>
      <c r="F86" s="7">
        <f t="shared" si="3"/>
        <v>8.4832341532091624E-7</v>
      </c>
    </row>
    <row r="87" spans="1:6">
      <c r="A87" s="8">
        <v>40956</v>
      </c>
      <c r="B87" s="9">
        <v>128.47500610351562</v>
      </c>
      <c r="C87" s="7">
        <f t="shared" si="4"/>
        <v>6.8340214333200708E-3</v>
      </c>
      <c r="D87" s="7">
        <f t="shared" si="5"/>
        <v>4.3810731778791055E-5</v>
      </c>
      <c r="E87" s="7">
        <f>C87</f>
        <v>6.8340214333200708E-3</v>
      </c>
      <c r="F87" s="7">
        <f>(E87-E$89)^2</f>
        <v>3.5882481244611482E-5</v>
      </c>
    </row>
    <row r="88" spans="1:6">
      <c r="A88" s="6"/>
      <c r="B88" s="6"/>
      <c r="C88" s="6"/>
      <c r="D88" s="6"/>
      <c r="E88" s="6"/>
      <c r="F88" s="6"/>
    </row>
    <row r="89" spans="1:6">
      <c r="A89" s="6" t="s">
        <v>3</v>
      </c>
      <c r="B89" s="6"/>
      <c r="C89" s="6">
        <f>AVERAGE(C4:C87)</f>
        <v>2.1505385681759535E-4</v>
      </c>
      <c r="D89" s="6"/>
      <c r="E89" s="7">
        <f>AVERAGE(E68:E87)</f>
        <v>8.4382266828635284E-4</v>
      </c>
      <c r="F89" s="6"/>
    </row>
    <row r="90" spans="1:6">
      <c r="A90" s="6" t="s">
        <v>4</v>
      </c>
      <c r="B90" s="6"/>
      <c r="C90" s="6"/>
      <c r="D90" s="6">
        <f>SUM(D4:D87)</f>
        <v>3.7301175564765435E-3</v>
      </c>
      <c r="E90" s="6"/>
      <c r="F90" s="6">
        <f>SUM(F4:F87)</f>
        <v>6.5946422820815941E-4</v>
      </c>
    </row>
    <row r="91" spans="1:6">
      <c r="A91" s="6" t="s">
        <v>5</v>
      </c>
      <c r="B91" s="6"/>
      <c r="C91" s="6"/>
      <c r="D91" s="6">
        <f>SQRT((1/COUNT(D4:D87))*D90)</f>
        <v>6.6637948187669698E-3</v>
      </c>
      <c r="E91" s="6"/>
      <c r="F91" s="6">
        <f>SQRT((1/COUNT(F4:F87))*F90)</f>
        <v>5.742230525711065E-3</v>
      </c>
    </row>
    <row r="92" spans="1:6">
      <c r="A92" t="s">
        <v>6</v>
      </c>
      <c r="D92">
        <f>D91*SQRT(252)</f>
        <v>0.10578446327050882</v>
      </c>
      <c r="F92">
        <f>F91*SQRT(250)</f>
        <v>9.0792636554965139E-2</v>
      </c>
    </row>
    <row r="94" spans="1:6">
      <c r="B94" s="1"/>
    </row>
    <row r="95" spans="1:6">
      <c r="B95" s="1"/>
    </row>
  </sheetData>
  <mergeCells count="1">
    <mergeCell ref="E1:F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Montana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Belasco</dc:creator>
  <cp:lastModifiedBy>Eric Belasco</cp:lastModifiedBy>
  <dcterms:created xsi:type="dcterms:W3CDTF">2012-02-24T19:00:54Z</dcterms:created>
  <dcterms:modified xsi:type="dcterms:W3CDTF">2012-02-27T23:24:18Z</dcterms:modified>
</cp:coreProperties>
</file>