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e.MIN-EX-104\Documents\Extension\4-H\Livestock\Goat\2023 Carcass Data\County data\"/>
    </mc:Choice>
  </mc:AlternateContent>
  <xr:revisionPtr revIDLastSave="0" documentId="8_{9699529D-40B3-4DBB-9053-35F6EA69241C}" xr6:coauthVersionLast="47" xr6:coauthVersionMax="47" xr10:uidLastSave="{00000000-0000-0000-0000-000000000000}"/>
  <bookViews>
    <workbookView xWindow="0" yWindow="0" windowWidth="19200" windowHeight="15360" xr2:uid="{00000000-000D-0000-FFFF-FFFF00000000}"/>
  </bookViews>
  <sheets>
    <sheet name="Goat Data Sheet" sheetId="1" r:id="rId1"/>
    <sheet name="Standards" sheetId="4" r:id="rId2"/>
    <sheet name="Sheet3" sheetId="3" r:id="rId3"/>
  </sheets>
  <definedNames>
    <definedName name="_xlnm.Print_Area" localSheetId="0">'Goat Data Sheet'!$A$1:$N$31</definedName>
    <definedName name="_xlnm.Print_Area" localSheetId="1">Standards!$A$1:$J$56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1" l="1"/>
  <c r="Q20" i="1"/>
  <c r="Q21" i="1"/>
  <c r="Q22" i="1"/>
  <c r="Q23" i="1"/>
  <c r="M23" i="1" s="1"/>
  <c r="N23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4" i="1"/>
  <c r="N24" i="1" s="1"/>
  <c r="M25" i="1"/>
  <c r="N25" i="1" s="1"/>
  <c r="M26" i="1"/>
  <c r="N26" i="1" s="1"/>
  <c r="M27" i="1"/>
  <c r="N27" i="1" s="1"/>
  <c r="M28" i="1"/>
  <c r="N28" i="1" s="1"/>
  <c r="Q6" i="1" l="1"/>
  <c r="M6" i="1" s="1"/>
  <c r="N6" i="1" s="1"/>
  <c r="Q7" i="1"/>
  <c r="M5" i="1" s="1"/>
  <c r="N5" i="1" s="1"/>
  <c r="Q8" i="1"/>
  <c r="M7" i="1" s="1"/>
  <c r="N7" i="1" s="1"/>
  <c r="Q9" i="1"/>
  <c r="M9" i="1" s="1"/>
  <c r="N9" i="1" s="1"/>
  <c r="Q10" i="1"/>
  <c r="Q11" i="1"/>
  <c r="Q12" i="1"/>
  <c r="Q13" i="1"/>
  <c r="Q14" i="1"/>
  <c r="Q15" i="1"/>
  <c r="Q16" i="1"/>
  <c r="Q17" i="1"/>
  <c r="Q18" i="1"/>
  <c r="Q19" i="1"/>
  <c r="Q24" i="1"/>
  <c r="Q25" i="1"/>
  <c r="Q26" i="1"/>
  <c r="Q27" i="1"/>
  <c r="Q28" i="1"/>
  <c r="M8" i="1"/>
  <c r="N8" i="1" s="1"/>
  <c r="E10" i="1" l="1"/>
  <c r="E11" i="1"/>
  <c r="E12" i="1"/>
  <c r="E13" i="1"/>
  <c r="E14" i="1"/>
  <c r="E15" i="1"/>
  <c r="E16" i="1"/>
  <c r="E17" i="1"/>
  <c r="E18" i="1"/>
  <c r="E19" i="1"/>
  <c r="E24" i="1"/>
  <c r="E25" i="1"/>
  <c r="E26" i="1"/>
  <c r="E27" i="1"/>
  <c r="E28" i="1"/>
</calcChain>
</file>

<file path=xl/sharedStrings.xml><?xml version="1.0" encoding="utf-8"?>
<sst xmlns="http://schemas.openxmlformats.org/spreadsheetml/2006/main" count="89" uniqueCount="83">
  <si>
    <t>Exhibitor</t>
  </si>
  <si>
    <t>First Name</t>
  </si>
  <si>
    <t>Last Name</t>
  </si>
  <si>
    <t>Hot</t>
  </si>
  <si>
    <t>Cold</t>
  </si>
  <si>
    <t>Carcass Wt.</t>
  </si>
  <si>
    <t>Goat       ID</t>
  </si>
  <si>
    <t>Conformation</t>
  </si>
  <si>
    <t>Selection 1</t>
  </si>
  <si>
    <t>Selection 2</t>
  </si>
  <si>
    <t>Selection 3</t>
  </si>
  <si>
    <t>KPH</t>
  </si>
  <si>
    <t>Kidney, Pelvic, &amp; Heart (KPH) Fat, %</t>
  </si>
  <si>
    <t>Subcutaneous Fat Cover Score</t>
  </si>
  <si>
    <t>Area</t>
  </si>
  <si>
    <t>Live</t>
  </si>
  <si>
    <t>Wt.</t>
  </si>
  <si>
    <t>County:</t>
  </si>
  <si>
    <t>Date:</t>
  </si>
  <si>
    <t>Age</t>
  </si>
  <si>
    <t>0.5 - 3.5</t>
  </si>
  <si>
    <t>Kidney, pelvic, and heart internal fat as a percentage of hot carcass weight.</t>
  </si>
  <si>
    <t>External fat cover score as 1= minimal/none, 2= fat over rib and shoulder, 3= excessive fat cover.</t>
  </si>
  <si>
    <t>%</t>
  </si>
  <si>
    <t>SQ Fat</t>
  </si>
  <si>
    <t>Cover</t>
  </si>
  <si>
    <r>
      <t xml:space="preserve">% </t>
    </r>
    <r>
      <rPr>
        <b/>
        <sz val="10"/>
        <color theme="1"/>
        <rFont val="Calibri"/>
        <family val="2"/>
        <scheme val="minor"/>
      </rPr>
      <t>Cutability</t>
    </r>
  </si>
  <si>
    <t>% Cutability</t>
  </si>
  <si>
    <t>Evaluator:</t>
  </si>
  <si>
    <t>A</t>
  </si>
  <si>
    <t>B</t>
  </si>
  <si>
    <t>C</t>
  </si>
  <si>
    <t>Selection</t>
  </si>
  <si>
    <t>Carcass of Merit Standards</t>
  </si>
  <si>
    <t>Conformation:</t>
  </si>
  <si>
    <t>Fat Cover:</t>
  </si>
  <si>
    <t>Cutability:</t>
  </si>
  <si>
    <t>KPH:</t>
  </si>
  <si>
    <t>2-3%</t>
  </si>
  <si>
    <r>
      <t>12th rib ribeye (</t>
    </r>
    <r>
      <rPr>
        <i/>
        <sz val="11"/>
        <color theme="1"/>
        <rFont val="Calibri"/>
        <family val="2"/>
        <scheme val="minor"/>
      </rPr>
      <t>Longissimus</t>
    </r>
    <r>
      <rPr>
        <sz val="11"/>
        <color theme="1"/>
        <rFont val="Calibri"/>
        <family val="2"/>
        <scheme val="minor"/>
      </rPr>
      <t>) area.  Use standard 1/20 loin eye grid, measure both sides, average.</t>
    </r>
  </si>
  <si>
    <t>Ribeye</t>
  </si>
  <si>
    <t>Ribeye Area</t>
  </si>
  <si>
    <t>1-3</t>
  </si>
  <si>
    <t>Market goats are usually referred to as kid/cabrito (2-14 months), young chevon (14-24 months), or aged chevon (over 24 months).</t>
  </si>
  <si>
    <t>Age in months</t>
  </si>
  <si>
    <t>1, 2, or 3</t>
  </si>
  <si>
    <t>sq inches</t>
  </si>
  <si>
    <t>inches</t>
  </si>
  <si>
    <t>Autofill</t>
  </si>
  <si>
    <t>Inches</t>
  </si>
  <si>
    <t>Square inches</t>
  </si>
  <si>
    <t>Live Wt.</t>
  </si>
  <si>
    <t>Pounds</t>
  </si>
  <si>
    <t>Live weight in pounds.</t>
  </si>
  <si>
    <t>HCW</t>
  </si>
  <si>
    <t>Hot carcass weight in pounds.</t>
  </si>
  <si>
    <t>BWT</t>
  </si>
  <si>
    <t>Body Wall Thickness (BWT)</t>
  </si>
  <si>
    <t xml:space="preserve">Body wall thickness (includes fat, bone, and lean) measured 1 inch beyond loin eye, both sides, averaged.  </t>
  </si>
  <si>
    <t>months</t>
  </si>
  <si>
    <t>Conf.</t>
  </si>
  <si>
    <t xml:space="preserve">Conformation (i.e. muscle to bone ratio) is rated by one of three Selection scores.   </t>
  </si>
  <si>
    <t xml:space="preserve">Selection 1 carcasses have a high proportion of meat to bone.  Selection 1 carcasses are thickly muscled throughout the body with a bulging outside leg, rounded back strip, and a moderately thick outside shoulder. </t>
  </si>
  <si>
    <t xml:space="preserve">Selection 3 carcasses have a low ratio of meat to bone.  Selection 3 carcasses have an inferior meat type conformation.  The legs, back, and shoulders are narrow in relation with its length.  (Selection No. 3 carcasses resemble skinned jackrabbits.) </t>
  </si>
  <si>
    <t>Selection No. 2 carcasses have an average proportion of meat to bone. They are moderately muscled throughout the body as indicated by a slightly thick and a slightly pronounced outside leg, a slightly full (ﬂat or slightly shallow) back strip, and a slightly thick to slightly thin outside shoulder.</t>
  </si>
  <si>
    <t>Cutability calculated by the following formula:  60.6933-(0.23174 x HCW)+(1.96202 x Loin Eye Area)-(1.57832 x BWT) (Select 2:  -5; Select 3:  -10 points)</t>
  </si>
  <si>
    <t>≥52%</t>
  </si>
  <si>
    <t>* Preliminary Determination Only.  Please submit data for confirmation.</t>
  </si>
  <si>
    <t>Carcass    of Merit*</t>
  </si>
  <si>
    <t>2023 Montana Market Goat Carcass Evaluation</t>
  </si>
  <si>
    <t xml:space="preserve"> 2023 Montana Market Goat Carcass Evaluation Standards</t>
  </si>
  <si>
    <t>Marias</t>
  </si>
  <si>
    <t>Katelyn</t>
  </si>
  <si>
    <t>Suta</t>
  </si>
  <si>
    <t xml:space="preserve">Madalyne </t>
  </si>
  <si>
    <t>Stokes</t>
  </si>
  <si>
    <t xml:space="preserve">Rylie </t>
  </si>
  <si>
    <t>Aaberg</t>
  </si>
  <si>
    <t>Kendra</t>
  </si>
  <si>
    <t>Farkell</t>
  </si>
  <si>
    <t>Jaxson</t>
  </si>
  <si>
    <t>Van Haur</t>
  </si>
  <si>
    <t>Dave Brink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</si>
</sst>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fill"/>
    </xf>
    <xf numFmtId="49" fontId="0" fillId="0" borderId="0" xfId="0" applyNumberFormat="1" applyAlignment="1">
      <alignment horizontal="left"/>
    </xf>
    <xf numFmtId="0" fontId="1" fillId="2" borderId="4" xfId="0" applyFont="1" applyFill="1" applyBorder="1"/>
    <xf numFmtId="0" fontId="2" fillId="0" borderId="3" xfId="0" applyFont="1" applyBorder="1"/>
    <xf numFmtId="0" fontId="2" fillId="0" borderId="1" xfId="0" applyFont="1" applyBorder="1"/>
    <xf numFmtId="0" fontId="4" fillId="0" borderId="0" xfId="0" applyFont="1"/>
    <xf numFmtId="0" fontId="2" fillId="3" borderId="3" xfId="0" applyFont="1" applyFill="1" applyBorder="1"/>
    <xf numFmtId="0" fontId="2" fillId="3" borderId="1" xfId="0" applyFont="1" applyFill="1" applyBorder="1"/>
    <xf numFmtId="164" fontId="2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2" fontId="4" fillId="0" borderId="3" xfId="0" applyNumberFormat="1" applyFont="1" applyBorder="1"/>
    <xf numFmtId="49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1" xfId="0" applyBorder="1"/>
    <xf numFmtId="49" fontId="9" fillId="5" borderId="7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2" fillId="8" borderId="3" xfId="0" applyFont="1" applyFill="1" applyBorder="1"/>
    <xf numFmtId="0" fontId="2" fillId="8" borderId="1" xfId="0" applyFont="1" applyFill="1" applyBorder="1"/>
    <xf numFmtId="0" fontId="11" fillId="9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7" xfId="0" applyBorder="1"/>
    <xf numFmtId="9" fontId="12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" fillId="4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6"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lor theme="0" tint="-0.24994659260841701"/>
      </font>
    </dxf>
    <dxf>
      <font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CC99"/>
      <color rgb="FFFFFFCC"/>
      <color rgb="FFCCFF99"/>
      <color rgb="FFCCFFCC"/>
      <color rgb="FF99FF66"/>
      <color rgb="FF99FF99"/>
      <color rgb="FF66FF66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abSelected="1" topLeftCell="A6" zoomScaleNormal="100" workbookViewId="0">
      <selection activeCell="J32" sqref="J32"/>
    </sheetView>
  </sheetViews>
  <sheetFormatPr defaultRowHeight="15" x14ac:dyDescent="0.25"/>
  <cols>
    <col min="1" max="1" width="6.42578125" customWidth="1"/>
    <col min="2" max="2" width="19" customWidth="1"/>
    <col min="3" max="3" width="22.140625" customWidth="1"/>
    <col min="4" max="4" width="7" customWidth="1"/>
    <col min="5" max="5" width="8" customWidth="1"/>
    <col min="6" max="6" width="7.7109375" customWidth="1"/>
    <col min="7" max="7" width="8.140625" customWidth="1"/>
    <col min="8" max="8" width="6.42578125" customWidth="1"/>
    <col min="9" max="9" width="7.85546875" customWidth="1"/>
    <col min="11" max="11" width="6.85546875" customWidth="1"/>
    <col min="12" max="12" width="6.5703125" customWidth="1"/>
    <col min="14" max="14" width="9.5703125" customWidth="1"/>
    <col min="17" max="17" width="9.140625" style="42"/>
  </cols>
  <sheetData>
    <row r="1" spans="1:17" ht="23.25" customHeight="1" x14ac:dyDescent="0.3">
      <c r="A1" s="22" t="s">
        <v>18</v>
      </c>
      <c r="B1" s="51">
        <v>45132</v>
      </c>
      <c r="C1" s="57" t="s">
        <v>69</v>
      </c>
      <c r="D1" s="57"/>
      <c r="E1" s="57"/>
      <c r="F1" s="57"/>
      <c r="G1" s="57"/>
      <c r="H1" s="57"/>
      <c r="I1" s="57"/>
      <c r="J1" s="52" t="s">
        <v>17</v>
      </c>
      <c r="K1" s="52"/>
      <c r="L1" s="44" t="s">
        <v>71</v>
      </c>
      <c r="M1" s="44"/>
      <c r="N1" s="45"/>
    </row>
    <row r="2" spans="1:17" ht="14.25" customHeight="1" x14ac:dyDescent="0.3">
      <c r="A2" s="22"/>
      <c r="B2" s="19"/>
      <c r="C2" s="21"/>
      <c r="D2" s="23"/>
      <c r="E2" s="21"/>
      <c r="F2" s="21"/>
      <c r="G2" s="28" t="s">
        <v>42</v>
      </c>
      <c r="H2" s="23"/>
      <c r="I2" s="25" t="s">
        <v>42</v>
      </c>
      <c r="J2" s="29" t="s">
        <v>46</v>
      </c>
      <c r="K2" s="29" t="s">
        <v>47</v>
      </c>
      <c r="L2" s="25" t="s">
        <v>59</v>
      </c>
      <c r="M2" s="39" t="s">
        <v>48</v>
      </c>
      <c r="N2" s="40" t="s">
        <v>48</v>
      </c>
    </row>
    <row r="3" spans="1:17" ht="15" customHeight="1" x14ac:dyDescent="0.25">
      <c r="A3" s="58" t="s">
        <v>6</v>
      </c>
      <c r="B3" s="53" t="s">
        <v>0</v>
      </c>
      <c r="C3" s="54"/>
      <c r="D3" s="11" t="s">
        <v>15</v>
      </c>
      <c r="E3" s="55" t="s">
        <v>5</v>
      </c>
      <c r="F3" s="55"/>
      <c r="G3" s="33" t="s">
        <v>60</v>
      </c>
      <c r="H3" s="11" t="s">
        <v>11</v>
      </c>
      <c r="I3" s="11" t="s">
        <v>24</v>
      </c>
      <c r="J3" s="15" t="s">
        <v>40</v>
      </c>
      <c r="K3" s="62" t="s">
        <v>56</v>
      </c>
      <c r="L3" s="62" t="s">
        <v>19</v>
      </c>
      <c r="M3" s="60" t="s">
        <v>26</v>
      </c>
      <c r="N3" s="64" t="s">
        <v>68</v>
      </c>
    </row>
    <row r="4" spans="1:17" ht="15.75" thickBot="1" x14ac:dyDescent="0.3">
      <c r="A4" s="59"/>
      <c r="B4" s="3" t="s">
        <v>1</v>
      </c>
      <c r="C4" s="3" t="s">
        <v>2</v>
      </c>
      <c r="D4" s="12" t="s">
        <v>16</v>
      </c>
      <c r="E4" s="13" t="s">
        <v>3</v>
      </c>
      <c r="F4" s="13" t="s">
        <v>4</v>
      </c>
      <c r="G4" s="17" t="s">
        <v>32</v>
      </c>
      <c r="H4" s="12" t="s">
        <v>23</v>
      </c>
      <c r="I4" s="12" t="s">
        <v>25</v>
      </c>
      <c r="J4" s="14" t="s">
        <v>14</v>
      </c>
      <c r="K4" s="63"/>
      <c r="L4" s="63"/>
      <c r="M4" s="61"/>
      <c r="N4" s="65"/>
    </row>
    <row r="5" spans="1:17" ht="18.75" x14ac:dyDescent="0.3">
      <c r="A5" s="4">
        <v>266</v>
      </c>
      <c r="B5" s="4" t="s">
        <v>76</v>
      </c>
      <c r="C5" s="4" t="s">
        <v>77</v>
      </c>
      <c r="D5" s="4">
        <v>99</v>
      </c>
      <c r="E5" s="37">
        <v>52</v>
      </c>
      <c r="F5" s="7"/>
      <c r="G5" s="43">
        <v>1</v>
      </c>
      <c r="H5" s="9">
        <v>2</v>
      </c>
      <c r="I5" s="49">
        <v>2</v>
      </c>
      <c r="J5" s="37">
        <v>2.5499999999999998</v>
      </c>
      <c r="K5" s="37">
        <v>0.8</v>
      </c>
      <c r="L5" s="4">
        <v>6</v>
      </c>
      <c r="M5" s="24">
        <f>IF((D5)&gt;0, 60.6933-(0.23174*E5)+(1.96202*J5)-(1.57832*K5)+Q5,"")</f>
        <v>52.383315000000003</v>
      </c>
      <c r="N5" s="41" t="str">
        <f>IF(M5="","",IF(AND(G5=1,H5&gt;1.9,H5&lt;3.1,I5=2,M5&gt;52),"Merit","N"))</f>
        <v>Merit</v>
      </c>
      <c r="Q5" s="42">
        <f>IF(G5=2,-5,IF(G5=3,-10,IF(G5=1,0)))</f>
        <v>0</v>
      </c>
    </row>
    <row r="6" spans="1:17" ht="18.75" x14ac:dyDescent="0.3">
      <c r="A6" s="5">
        <v>270</v>
      </c>
      <c r="B6" s="5" t="s">
        <v>74</v>
      </c>
      <c r="C6" s="5" t="s">
        <v>75</v>
      </c>
      <c r="D6" s="5">
        <v>98</v>
      </c>
      <c r="E6" s="37">
        <v>50</v>
      </c>
      <c r="F6" s="8"/>
      <c r="G6" s="43">
        <v>1</v>
      </c>
      <c r="H6" s="10">
        <v>2</v>
      </c>
      <c r="I6" s="50">
        <v>2</v>
      </c>
      <c r="J6" s="37">
        <v>1.85</v>
      </c>
      <c r="K6" s="38">
        <v>0.6</v>
      </c>
      <c r="L6" s="5">
        <v>6</v>
      </c>
      <c r="M6" s="24">
        <f>IF((D6)&gt;0, 60.6933-(0.23174*E6)+(1.96202*J6)-(1.57832*K6)+Q6,"")</f>
        <v>51.789045000000002</v>
      </c>
      <c r="N6" s="41" t="str">
        <f>IF(M6="","",IF(AND(G6=1,H6&gt;1.9,H6&lt;3.1,I6=2,M6&gt;52),"Merit","N"))</f>
        <v>N</v>
      </c>
      <c r="Q6" s="42">
        <f t="shared" ref="Q6:Q28" si="0">IF(G6=2,-5,IF(G6=3,-10,IF(G6=1,0)))</f>
        <v>0</v>
      </c>
    </row>
    <row r="7" spans="1:17" ht="18.75" x14ac:dyDescent="0.3">
      <c r="A7" s="5">
        <v>265</v>
      </c>
      <c r="B7" s="5" t="s">
        <v>78</v>
      </c>
      <c r="C7" s="5" t="s">
        <v>79</v>
      </c>
      <c r="D7" s="5">
        <v>102</v>
      </c>
      <c r="E7" s="37">
        <v>52</v>
      </c>
      <c r="F7" s="8"/>
      <c r="G7" s="43">
        <v>1</v>
      </c>
      <c r="H7" s="10">
        <v>2</v>
      </c>
      <c r="I7" s="50">
        <v>1</v>
      </c>
      <c r="J7" s="37">
        <v>1.9</v>
      </c>
      <c r="K7" s="38">
        <v>0.65</v>
      </c>
      <c r="L7" s="5">
        <v>6</v>
      </c>
      <c r="M7" s="24">
        <f>IF((D7)&gt;0, 60.6933-(0.23174*E7)+(1.96202*J7)-(1.57832*K7)+Q7,"")</f>
        <v>51.344749999999998</v>
      </c>
      <c r="N7" s="41" t="str">
        <f>IF(M7="","",IF(AND(G7=1,H7&gt;1.9,H7&lt;3.1,I7=2,M7&gt;52),"Merit","N"))</f>
        <v>N</v>
      </c>
      <c r="Q7" s="42">
        <f t="shared" si="0"/>
        <v>0</v>
      </c>
    </row>
    <row r="8" spans="1:17" ht="18.75" x14ac:dyDescent="0.3">
      <c r="A8" s="5">
        <v>404</v>
      </c>
      <c r="B8" s="5" t="s">
        <v>72</v>
      </c>
      <c r="C8" s="5" t="s">
        <v>73</v>
      </c>
      <c r="D8" s="5">
        <v>71</v>
      </c>
      <c r="E8" s="37">
        <v>36</v>
      </c>
      <c r="F8" s="8"/>
      <c r="G8" s="43">
        <v>2</v>
      </c>
      <c r="H8" s="10">
        <v>1</v>
      </c>
      <c r="I8" s="50">
        <v>2</v>
      </c>
      <c r="J8" s="37">
        <v>1.5</v>
      </c>
      <c r="K8" s="38">
        <v>0.5</v>
      </c>
      <c r="L8" s="5">
        <v>6</v>
      </c>
      <c r="M8" s="24">
        <f>IF((D8)&gt;0, 60.6933-(0.23174*E8)+(1.96202*J8)-(1.57832*K8)+Q8,"")</f>
        <v>49.504530000000003</v>
      </c>
      <c r="N8" s="41" t="str">
        <f>IF(M8="","",IF(AND(G8=1,H8&gt;1.9,H8&lt;3.1,I8=2,M8&gt;52),"Merit","N"))</f>
        <v>N</v>
      </c>
      <c r="Q8" s="42">
        <f t="shared" si="0"/>
        <v>-5</v>
      </c>
    </row>
    <row r="9" spans="1:17" ht="18.75" x14ac:dyDescent="0.3">
      <c r="A9" s="5">
        <v>256</v>
      </c>
      <c r="B9" s="5" t="s">
        <v>80</v>
      </c>
      <c r="C9" s="5" t="s">
        <v>81</v>
      </c>
      <c r="D9" s="5">
        <v>91</v>
      </c>
      <c r="E9" s="37">
        <v>48</v>
      </c>
      <c r="F9" s="8"/>
      <c r="G9" s="43">
        <v>2</v>
      </c>
      <c r="H9" s="10">
        <v>1</v>
      </c>
      <c r="I9" s="50">
        <v>1</v>
      </c>
      <c r="J9" s="37">
        <v>2.35</v>
      </c>
      <c r="K9" s="38">
        <v>0.5</v>
      </c>
      <c r="L9" s="5">
        <v>8</v>
      </c>
      <c r="M9" s="24">
        <f>IF((D9)&gt;0, 60.6933-(0.23174*E9)+(1.96202*J9)-(1.57832*K9)+Q9,"")</f>
        <v>48.391367000000002</v>
      </c>
      <c r="N9" s="41" t="str">
        <f>IF(M9="","",IF(AND(G9=1,H9&gt;1.9,H9&lt;3.1,I9=2,M9&gt;52),"Merit","N"))</f>
        <v>N</v>
      </c>
      <c r="Q9" s="42">
        <f t="shared" si="0"/>
        <v>-5</v>
      </c>
    </row>
    <row r="10" spans="1:17" ht="18.75" x14ac:dyDescent="0.3">
      <c r="A10" s="5"/>
      <c r="B10" s="5"/>
      <c r="C10" s="5"/>
      <c r="D10" s="5"/>
      <c r="E10" s="37" t="str">
        <f t="shared" ref="E10:E28" si="1">IF(ISBLANK(F10),"",+F10*1.05)</f>
        <v/>
      </c>
      <c r="F10" s="8"/>
      <c r="G10" s="43"/>
      <c r="H10" s="10"/>
      <c r="I10" s="50"/>
      <c r="J10" s="37"/>
      <c r="K10" s="38"/>
      <c r="L10" s="5"/>
      <c r="M10" s="24" t="str">
        <f t="shared" ref="M6:M28" si="2">IF((D10)&gt;0, 60.6933-(0.23174*E10)+(1.96202*J10)-(1.57832*K10)+Q10,"")</f>
        <v/>
      </c>
      <c r="N10" s="41" t="str">
        <f t="shared" ref="N6:N28" si="3">IF(M10="","",IF(AND(G10=1,H10&gt;1.9,H10&lt;3.1,I10=2,M10&gt;52),"Merit","N"))</f>
        <v/>
      </c>
      <c r="Q10" s="42" t="b">
        <f t="shared" si="0"/>
        <v>0</v>
      </c>
    </row>
    <row r="11" spans="1:17" ht="18.75" x14ac:dyDescent="0.3">
      <c r="A11" s="5"/>
      <c r="B11" s="5"/>
      <c r="C11" s="5"/>
      <c r="D11" s="5"/>
      <c r="E11" s="37" t="str">
        <f t="shared" si="1"/>
        <v/>
      </c>
      <c r="F11" s="8"/>
      <c r="G11" s="43"/>
      <c r="H11" s="10"/>
      <c r="I11" s="50"/>
      <c r="J11" s="37"/>
      <c r="K11" s="38"/>
      <c r="L11" s="5"/>
      <c r="M11" s="24" t="str">
        <f t="shared" si="2"/>
        <v/>
      </c>
      <c r="N11" s="41" t="str">
        <f t="shared" si="3"/>
        <v/>
      </c>
      <c r="Q11" s="42" t="b">
        <f t="shared" si="0"/>
        <v>0</v>
      </c>
    </row>
    <row r="12" spans="1:17" ht="18.75" x14ac:dyDescent="0.3">
      <c r="A12" s="5"/>
      <c r="B12" s="5"/>
      <c r="C12" s="5"/>
      <c r="D12" s="5"/>
      <c r="E12" s="37" t="str">
        <f t="shared" si="1"/>
        <v/>
      </c>
      <c r="F12" s="8"/>
      <c r="G12" s="43"/>
      <c r="H12" s="10"/>
      <c r="I12" s="50"/>
      <c r="J12" s="37"/>
      <c r="K12" s="38"/>
      <c r="L12" s="5"/>
      <c r="M12" s="24" t="str">
        <f t="shared" si="2"/>
        <v/>
      </c>
      <c r="N12" s="41" t="str">
        <f t="shared" si="3"/>
        <v/>
      </c>
      <c r="Q12" s="42" t="b">
        <f t="shared" si="0"/>
        <v>0</v>
      </c>
    </row>
    <row r="13" spans="1:17" ht="18.75" x14ac:dyDescent="0.3">
      <c r="A13" s="5"/>
      <c r="B13" s="5"/>
      <c r="C13" s="5"/>
      <c r="D13" s="5"/>
      <c r="E13" s="37" t="str">
        <f t="shared" si="1"/>
        <v/>
      </c>
      <c r="F13" s="8"/>
      <c r="G13" s="43"/>
      <c r="H13" s="10"/>
      <c r="I13" s="50"/>
      <c r="J13" s="37"/>
      <c r="K13" s="38"/>
      <c r="L13" s="5"/>
      <c r="M13" s="24" t="str">
        <f t="shared" si="2"/>
        <v/>
      </c>
      <c r="N13" s="41" t="str">
        <f t="shared" si="3"/>
        <v/>
      </c>
      <c r="Q13" s="42" t="b">
        <f t="shared" si="0"/>
        <v>0</v>
      </c>
    </row>
    <row r="14" spans="1:17" ht="18.75" x14ac:dyDescent="0.3">
      <c r="A14" s="5"/>
      <c r="B14" s="5"/>
      <c r="C14" s="5"/>
      <c r="D14" s="5"/>
      <c r="E14" s="37" t="str">
        <f t="shared" si="1"/>
        <v/>
      </c>
      <c r="F14" s="8"/>
      <c r="G14" s="43"/>
      <c r="H14" s="10"/>
      <c r="I14" s="50"/>
      <c r="J14" s="37"/>
      <c r="K14" s="38"/>
      <c r="L14" s="5"/>
      <c r="M14" s="24" t="str">
        <f t="shared" si="2"/>
        <v/>
      </c>
      <c r="N14" s="41" t="str">
        <f t="shared" si="3"/>
        <v/>
      </c>
      <c r="Q14" s="42" t="b">
        <f t="shared" si="0"/>
        <v>0</v>
      </c>
    </row>
    <row r="15" spans="1:17" ht="18.75" x14ac:dyDescent="0.3">
      <c r="A15" s="5"/>
      <c r="B15" s="5"/>
      <c r="C15" s="5"/>
      <c r="D15" s="5"/>
      <c r="E15" s="37" t="str">
        <f t="shared" si="1"/>
        <v/>
      </c>
      <c r="F15" s="8"/>
      <c r="G15" s="43"/>
      <c r="H15" s="10"/>
      <c r="I15" s="50"/>
      <c r="J15" s="37"/>
      <c r="K15" s="38"/>
      <c r="L15" s="5"/>
      <c r="M15" s="24" t="str">
        <f t="shared" si="2"/>
        <v/>
      </c>
      <c r="N15" s="41" t="str">
        <f t="shared" si="3"/>
        <v/>
      </c>
      <c r="Q15" s="42" t="b">
        <f t="shared" si="0"/>
        <v>0</v>
      </c>
    </row>
    <row r="16" spans="1:17" ht="18.75" x14ac:dyDescent="0.3">
      <c r="A16" s="5"/>
      <c r="B16" s="5"/>
      <c r="C16" s="5"/>
      <c r="D16" s="5"/>
      <c r="E16" s="37" t="str">
        <f t="shared" si="1"/>
        <v/>
      </c>
      <c r="F16" s="8"/>
      <c r="G16" s="43"/>
      <c r="H16" s="10"/>
      <c r="I16" s="50"/>
      <c r="J16" s="37"/>
      <c r="K16" s="38"/>
      <c r="L16" s="5"/>
      <c r="M16" s="24" t="str">
        <f t="shared" si="2"/>
        <v/>
      </c>
      <c r="N16" s="41" t="str">
        <f t="shared" si="3"/>
        <v/>
      </c>
      <c r="Q16" s="42" t="b">
        <f t="shared" si="0"/>
        <v>0</v>
      </c>
    </row>
    <row r="17" spans="1:17" ht="18.75" x14ac:dyDescent="0.3">
      <c r="A17" s="5"/>
      <c r="B17" s="5"/>
      <c r="C17" s="5"/>
      <c r="D17" s="5"/>
      <c r="E17" s="37" t="str">
        <f t="shared" si="1"/>
        <v/>
      </c>
      <c r="F17" s="8"/>
      <c r="G17" s="43"/>
      <c r="H17" s="10"/>
      <c r="I17" s="50"/>
      <c r="J17" s="37"/>
      <c r="K17" s="38"/>
      <c r="L17" s="5"/>
      <c r="M17" s="24" t="str">
        <f t="shared" si="2"/>
        <v/>
      </c>
      <c r="N17" s="41" t="str">
        <f t="shared" si="3"/>
        <v/>
      </c>
      <c r="Q17" s="42" t="b">
        <f t="shared" si="0"/>
        <v>0</v>
      </c>
    </row>
    <row r="18" spans="1:17" ht="18.75" x14ac:dyDescent="0.3">
      <c r="A18" s="5"/>
      <c r="B18" s="5"/>
      <c r="C18" s="5"/>
      <c r="D18" s="5"/>
      <c r="E18" s="37" t="str">
        <f t="shared" si="1"/>
        <v/>
      </c>
      <c r="F18" s="8"/>
      <c r="G18" s="43"/>
      <c r="H18" s="10"/>
      <c r="I18" s="50"/>
      <c r="J18" s="37"/>
      <c r="K18" s="38"/>
      <c r="L18" s="5"/>
      <c r="M18" s="24" t="str">
        <f t="shared" si="2"/>
        <v/>
      </c>
      <c r="N18" s="41" t="str">
        <f t="shared" si="3"/>
        <v/>
      </c>
      <c r="Q18" s="42" t="b">
        <f t="shared" si="0"/>
        <v>0</v>
      </c>
    </row>
    <row r="19" spans="1:17" ht="18.75" x14ac:dyDescent="0.3">
      <c r="A19" s="5"/>
      <c r="B19" s="5"/>
      <c r="C19" s="5"/>
      <c r="D19" s="5"/>
      <c r="E19" s="37" t="str">
        <f t="shared" si="1"/>
        <v/>
      </c>
      <c r="F19" s="8"/>
      <c r="G19" s="43"/>
      <c r="H19" s="10"/>
      <c r="I19" s="50"/>
      <c r="J19" s="37"/>
      <c r="K19" s="38"/>
      <c r="L19" s="5"/>
      <c r="M19" s="24" t="str">
        <f t="shared" si="2"/>
        <v/>
      </c>
      <c r="N19" s="41" t="str">
        <f t="shared" si="3"/>
        <v/>
      </c>
      <c r="Q19" s="42" t="b">
        <f t="shared" si="0"/>
        <v>0</v>
      </c>
    </row>
    <row r="20" spans="1:17" ht="18.75" x14ac:dyDescent="0.3">
      <c r="A20" s="5"/>
      <c r="B20" s="5"/>
      <c r="C20" s="5"/>
      <c r="D20" s="5"/>
      <c r="E20" s="37"/>
      <c r="F20" s="8"/>
      <c r="G20" s="43"/>
      <c r="H20" s="10"/>
      <c r="I20" s="50"/>
      <c r="J20" s="37"/>
      <c r="K20" s="38"/>
      <c r="L20" s="5"/>
      <c r="M20" s="24" t="str">
        <f t="shared" si="2"/>
        <v/>
      </c>
      <c r="N20" s="41" t="str">
        <f t="shared" si="3"/>
        <v/>
      </c>
      <c r="Q20" s="42" t="b">
        <f t="shared" si="0"/>
        <v>0</v>
      </c>
    </row>
    <row r="21" spans="1:17" ht="18.75" x14ac:dyDescent="0.3">
      <c r="A21" s="5"/>
      <c r="B21" s="5"/>
      <c r="C21" s="5"/>
      <c r="D21" s="5"/>
      <c r="E21" s="37"/>
      <c r="F21" s="8"/>
      <c r="G21" s="43"/>
      <c r="H21" s="10"/>
      <c r="I21" s="50"/>
      <c r="J21" s="37"/>
      <c r="K21" s="38"/>
      <c r="L21" s="5"/>
      <c r="M21" s="24" t="str">
        <f t="shared" si="2"/>
        <v/>
      </c>
      <c r="N21" s="41" t="str">
        <f t="shared" si="3"/>
        <v/>
      </c>
      <c r="Q21" s="42" t="b">
        <f t="shared" si="0"/>
        <v>0</v>
      </c>
    </row>
    <row r="22" spans="1:17" ht="18.75" x14ac:dyDescent="0.3">
      <c r="A22" s="5"/>
      <c r="B22" s="5"/>
      <c r="C22" s="5"/>
      <c r="D22" s="5"/>
      <c r="E22" s="37"/>
      <c r="F22" s="8"/>
      <c r="G22" s="43"/>
      <c r="H22" s="10"/>
      <c r="I22" s="50"/>
      <c r="J22" s="37"/>
      <c r="K22" s="38"/>
      <c r="L22" s="5"/>
      <c r="M22" s="24" t="str">
        <f t="shared" si="2"/>
        <v/>
      </c>
      <c r="N22" s="41" t="str">
        <f t="shared" si="3"/>
        <v/>
      </c>
      <c r="Q22" s="42" t="b">
        <f t="shared" si="0"/>
        <v>0</v>
      </c>
    </row>
    <row r="23" spans="1:17" ht="18.75" x14ac:dyDescent="0.3">
      <c r="A23" s="5"/>
      <c r="B23" s="5"/>
      <c r="C23" s="5"/>
      <c r="D23" s="5"/>
      <c r="E23" s="37"/>
      <c r="F23" s="8"/>
      <c r="G23" s="43"/>
      <c r="H23" s="10"/>
      <c r="I23" s="50"/>
      <c r="J23" s="37"/>
      <c r="K23" s="38"/>
      <c r="L23" s="5"/>
      <c r="M23" s="24" t="str">
        <f t="shared" si="2"/>
        <v/>
      </c>
      <c r="N23" s="41" t="str">
        <f t="shared" si="3"/>
        <v/>
      </c>
      <c r="Q23" s="42" t="b">
        <f t="shared" si="0"/>
        <v>0</v>
      </c>
    </row>
    <row r="24" spans="1:17" ht="18.75" x14ac:dyDescent="0.3">
      <c r="A24" s="5"/>
      <c r="B24" s="5"/>
      <c r="C24" s="5"/>
      <c r="D24" s="5"/>
      <c r="E24" s="37" t="str">
        <f t="shared" si="1"/>
        <v/>
      </c>
      <c r="F24" s="8"/>
      <c r="G24" s="43"/>
      <c r="H24" s="10"/>
      <c r="I24" s="50"/>
      <c r="J24" s="37"/>
      <c r="K24" s="38"/>
      <c r="L24" s="5"/>
      <c r="M24" s="24" t="str">
        <f t="shared" si="2"/>
        <v/>
      </c>
      <c r="N24" s="41" t="str">
        <f t="shared" si="3"/>
        <v/>
      </c>
      <c r="Q24" s="42" t="b">
        <f t="shared" si="0"/>
        <v>0</v>
      </c>
    </row>
    <row r="25" spans="1:17" ht="18.75" x14ac:dyDescent="0.3">
      <c r="A25" s="5"/>
      <c r="B25" s="5"/>
      <c r="C25" s="5"/>
      <c r="D25" s="5"/>
      <c r="E25" s="37" t="str">
        <f t="shared" si="1"/>
        <v/>
      </c>
      <c r="F25" s="8"/>
      <c r="G25" s="43"/>
      <c r="H25" s="10"/>
      <c r="I25" s="50"/>
      <c r="J25" s="37"/>
      <c r="K25" s="38"/>
      <c r="L25" s="5"/>
      <c r="M25" s="24" t="str">
        <f t="shared" si="2"/>
        <v/>
      </c>
      <c r="N25" s="41" t="str">
        <f t="shared" si="3"/>
        <v/>
      </c>
      <c r="Q25" s="42" t="b">
        <f t="shared" si="0"/>
        <v>0</v>
      </c>
    </row>
    <row r="26" spans="1:17" ht="18.75" x14ac:dyDescent="0.3">
      <c r="A26" s="5"/>
      <c r="B26" s="5"/>
      <c r="C26" s="5"/>
      <c r="D26" s="5"/>
      <c r="E26" s="37" t="str">
        <f t="shared" si="1"/>
        <v/>
      </c>
      <c r="F26" s="8"/>
      <c r="G26" s="43"/>
      <c r="H26" s="10"/>
      <c r="I26" s="50"/>
      <c r="J26" s="37"/>
      <c r="K26" s="38"/>
      <c r="L26" s="5"/>
      <c r="M26" s="24" t="str">
        <f t="shared" si="2"/>
        <v/>
      </c>
      <c r="N26" s="41" t="str">
        <f t="shared" si="3"/>
        <v/>
      </c>
      <c r="Q26" s="42" t="b">
        <f t="shared" si="0"/>
        <v>0</v>
      </c>
    </row>
    <row r="27" spans="1:17" ht="18.75" x14ac:dyDescent="0.3">
      <c r="A27" s="5"/>
      <c r="B27" s="5"/>
      <c r="C27" s="5"/>
      <c r="D27" s="5"/>
      <c r="E27" s="37" t="str">
        <f t="shared" si="1"/>
        <v/>
      </c>
      <c r="F27" s="8"/>
      <c r="G27" s="43"/>
      <c r="H27" s="10"/>
      <c r="I27" s="50"/>
      <c r="J27" s="37"/>
      <c r="K27" s="38"/>
      <c r="L27" s="5"/>
      <c r="M27" s="24" t="str">
        <f t="shared" si="2"/>
        <v/>
      </c>
      <c r="N27" s="41" t="str">
        <f t="shared" si="3"/>
        <v/>
      </c>
      <c r="Q27" s="42" t="b">
        <f t="shared" si="0"/>
        <v>0</v>
      </c>
    </row>
    <row r="28" spans="1:17" ht="18.75" x14ac:dyDescent="0.3">
      <c r="A28" s="5"/>
      <c r="B28" s="5"/>
      <c r="C28" s="5"/>
      <c r="D28" s="5"/>
      <c r="E28" s="37" t="str">
        <f t="shared" si="1"/>
        <v/>
      </c>
      <c r="F28" s="8"/>
      <c r="G28" s="43"/>
      <c r="H28" s="10"/>
      <c r="I28" s="50"/>
      <c r="J28" s="37"/>
      <c r="K28" s="38"/>
      <c r="L28" s="5"/>
      <c r="M28" s="24" t="str">
        <f t="shared" si="2"/>
        <v/>
      </c>
      <c r="N28" s="41" t="str">
        <f t="shared" si="3"/>
        <v/>
      </c>
      <c r="Q28" s="42" t="b">
        <f t="shared" si="0"/>
        <v>0</v>
      </c>
    </row>
    <row r="29" spans="1:17" x14ac:dyDescent="0.25">
      <c r="A29" s="47" t="s">
        <v>67</v>
      </c>
      <c r="B29" s="47"/>
      <c r="C29" s="47"/>
      <c r="D29" s="48"/>
      <c r="E29" s="48"/>
      <c r="F29" s="48"/>
    </row>
    <row r="31" spans="1:17" ht="15.75" thickBot="1" x14ac:dyDescent="0.3">
      <c r="B31" s="16" t="s">
        <v>28</v>
      </c>
      <c r="C31" s="56" t="s">
        <v>82</v>
      </c>
      <c r="D31" s="56"/>
      <c r="E31" s="56"/>
      <c r="F31" s="56"/>
      <c r="G31" s="18"/>
    </row>
  </sheetData>
  <sortState xmlns:xlrd2="http://schemas.microsoft.com/office/spreadsheetml/2017/richdata2" ref="A5:N9">
    <sortCondition ref="G5:G9"/>
    <sortCondition ref="I5:I9" customList="2,3,1"/>
    <sortCondition ref="H5:H9" customList="2.0,2.5,3.0,3.5,1.5,1.0,0.5"/>
    <sortCondition descending="1" ref="M5:M9"/>
  </sortState>
  <mergeCells count="10">
    <mergeCell ref="A3:A4"/>
    <mergeCell ref="M3:M4"/>
    <mergeCell ref="K3:K4"/>
    <mergeCell ref="L3:L4"/>
    <mergeCell ref="N3:N4"/>
    <mergeCell ref="J1:K1"/>
    <mergeCell ref="B3:C3"/>
    <mergeCell ref="E3:F3"/>
    <mergeCell ref="C31:F31"/>
    <mergeCell ref="C1:I1"/>
  </mergeCells>
  <conditionalFormatting sqref="G5:G28">
    <cfRule type="cellIs" dxfId="5" priority="5" operator="greaterThan">
      <formula>1</formula>
    </cfRule>
  </conditionalFormatting>
  <conditionalFormatting sqref="H5:H28">
    <cfRule type="cellIs" dxfId="4" priority="3" operator="notBetween">
      <formula>2</formula>
      <formula>3</formula>
    </cfRule>
  </conditionalFormatting>
  <conditionalFormatting sqref="I5:I28">
    <cfRule type="cellIs" dxfId="3" priority="4" operator="notEqual">
      <formula>2</formula>
    </cfRule>
  </conditionalFormatting>
  <conditionalFormatting sqref="M5:M28">
    <cfRule type="cellIs" dxfId="2" priority="6" operator="lessThan">
      <formula>52</formula>
    </cfRule>
  </conditionalFormatting>
  <conditionalFormatting sqref="N5:N28">
    <cfRule type="cellIs" dxfId="1" priority="1" operator="equal">
      <formula>"N"</formula>
    </cfRule>
    <cfRule type="cellIs" dxfId="0" priority="2" operator="equal">
      <formula>"Merit"</formula>
    </cfRule>
  </conditionalFormatting>
  <pageMargins left="0.5" right="0.5" top="0.5" bottom="0.5" header="0.3" footer="0"/>
  <pageSetup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Sheet3!$C$1:$C$3</xm:f>
          </x14:formula1>
          <xm:sqref>I5:I28 G5:G28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topLeftCell="A4" zoomScaleNormal="100" workbookViewId="0">
      <selection sqref="A1:J1"/>
    </sheetView>
  </sheetViews>
  <sheetFormatPr defaultRowHeight="15" x14ac:dyDescent="0.25"/>
  <cols>
    <col min="1" max="1" width="13.140625" customWidth="1"/>
    <col min="2" max="2" width="4.140625" customWidth="1"/>
    <col min="3" max="3" width="20.7109375" customWidth="1"/>
    <col min="4" max="4" width="6.28515625" customWidth="1"/>
    <col min="5" max="5" width="48.5703125" customWidth="1"/>
    <col min="6" max="6" width="2.5703125" customWidth="1"/>
    <col min="9" max="9" width="5.7109375" customWidth="1"/>
  </cols>
  <sheetData>
    <row r="1" spans="1:10" ht="18.75" x14ac:dyDescent="0.3">
      <c r="A1" s="66" t="s">
        <v>70</v>
      </c>
      <c r="B1" s="66"/>
      <c r="C1" s="66"/>
      <c r="D1" s="66"/>
      <c r="E1" s="66"/>
      <c r="F1" s="66"/>
      <c r="G1" s="66"/>
      <c r="H1" s="66"/>
      <c r="I1" s="66"/>
      <c r="J1" s="66"/>
    </row>
    <row r="3" spans="1:10" x14ac:dyDescent="0.25">
      <c r="A3" s="78" t="s">
        <v>7</v>
      </c>
      <c r="B3" s="79"/>
      <c r="C3" s="80"/>
      <c r="E3" s="67" t="s">
        <v>61</v>
      </c>
      <c r="F3" s="67"/>
      <c r="G3" s="67"/>
      <c r="H3" s="67"/>
      <c r="I3" s="67"/>
      <c r="J3" s="67"/>
    </row>
    <row r="4" spans="1:10" x14ac:dyDescent="0.25">
      <c r="A4" s="36"/>
      <c r="B4" s="36"/>
      <c r="C4" s="36"/>
      <c r="E4" s="35"/>
      <c r="F4" s="35"/>
      <c r="G4" s="35"/>
      <c r="H4" s="35"/>
      <c r="I4" s="35"/>
    </row>
    <row r="5" spans="1:10" ht="17.25" customHeight="1" x14ac:dyDescent="0.25">
      <c r="A5" s="77" t="s">
        <v>8</v>
      </c>
      <c r="B5" s="77"/>
      <c r="C5" s="77"/>
      <c r="D5" s="34"/>
      <c r="E5" s="68" t="s">
        <v>62</v>
      </c>
      <c r="F5" s="69"/>
      <c r="G5" s="69"/>
      <c r="H5" s="69"/>
      <c r="I5" s="69"/>
      <c r="J5" s="70"/>
    </row>
    <row r="6" spans="1:10" x14ac:dyDescent="0.25">
      <c r="B6" s="2"/>
      <c r="C6" s="34"/>
      <c r="D6" s="34"/>
      <c r="E6" s="71"/>
      <c r="F6" s="72"/>
      <c r="G6" s="72"/>
      <c r="H6" s="72"/>
      <c r="I6" s="72"/>
      <c r="J6" s="73"/>
    </row>
    <row r="7" spans="1:10" x14ac:dyDescent="0.25">
      <c r="B7" s="2"/>
      <c r="C7" s="34"/>
      <c r="D7" s="34"/>
      <c r="E7" s="74"/>
      <c r="F7" s="75"/>
      <c r="G7" s="75"/>
      <c r="H7" s="75"/>
      <c r="I7" s="75"/>
      <c r="J7" s="76"/>
    </row>
    <row r="8" spans="1:10" ht="15" customHeight="1" x14ac:dyDescent="0.25">
      <c r="A8" s="77" t="s">
        <v>9</v>
      </c>
      <c r="B8" s="77"/>
      <c r="C8" s="77"/>
      <c r="D8" s="34"/>
      <c r="E8" s="68" t="s">
        <v>64</v>
      </c>
      <c r="F8" s="69"/>
      <c r="G8" s="69"/>
      <c r="H8" s="69"/>
      <c r="I8" s="69"/>
      <c r="J8" s="70"/>
    </row>
    <row r="9" spans="1:10" x14ac:dyDescent="0.25">
      <c r="B9" s="2"/>
      <c r="C9" s="34"/>
      <c r="D9" s="34"/>
      <c r="E9" s="71"/>
      <c r="F9" s="72"/>
      <c r="G9" s="72"/>
      <c r="H9" s="72"/>
      <c r="I9" s="72"/>
      <c r="J9" s="73"/>
    </row>
    <row r="10" spans="1:10" x14ac:dyDescent="0.25">
      <c r="B10" s="2"/>
      <c r="C10" s="34"/>
      <c r="D10" s="34"/>
      <c r="E10" s="74"/>
      <c r="F10" s="75"/>
      <c r="G10" s="75"/>
      <c r="H10" s="75"/>
      <c r="I10" s="75"/>
      <c r="J10" s="76"/>
    </row>
    <row r="11" spans="1:10" ht="15" customHeight="1" x14ac:dyDescent="0.25">
      <c r="A11" s="77" t="s">
        <v>10</v>
      </c>
      <c r="B11" s="77"/>
      <c r="C11" s="77"/>
      <c r="D11" s="34"/>
      <c r="E11" s="68" t="s">
        <v>63</v>
      </c>
      <c r="F11" s="69"/>
      <c r="G11" s="69"/>
      <c r="H11" s="69"/>
      <c r="I11" s="69"/>
      <c r="J11" s="70"/>
    </row>
    <row r="12" spans="1:10" x14ac:dyDescent="0.25">
      <c r="B12" s="2"/>
      <c r="C12" s="34"/>
      <c r="D12" s="34"/>
      <c r="E12" s="71"/>
      <c r="F12" s="72"/>
      <c r="G12" s="72"/>
      <c r="H12" s="72"/>
      <c r="I12" s="72"/>
      <c r="J12" s="73"/>
    </row>
    <row r="13" spans="1:10" x14ac:dyDescent="0.25">
      <c r="B13" s="2"/>
      <c r="C13" s="34"/>
      <c r="D13" s="34"/>
      <c r="E13" s="74"/>
      <c r="F13" s="75"/>
      <c r="G13" s="75"/>
      <c r="H13" s="75"/>
      <c r="I13" s="75"/>
      <c r="J13" s="76"/>
    </row>
    <row r="14" spans="1:10" x14ac:dyDescent="0.25">
      <c r="B14" s="2"/>
      <c r="C14" s="1"/>
      <c r="E14" s="30"/>
      <c r="G14" s="26"/>
      <c r="H14" s="26"/>
      <c r="I14" s="26"/>
    </row>
    <row r="15" spans="1:10" x14ac:dyDescent="0.25">
      <c r="A15" s="78" t="s">
        <v>51</v>
      </c>
      <c r="B15" s="79"/>
      <c r="C15" s="80"/>
      <c r="E15" s="30"/>
      <c r="G15" s="26"/>
      <c r="H15" s="26"/>
      <c r="I15" s="26"/>
    </row>
    <row r="16" spans="1:10" x14ac:dyDescent="0.25">
      <c r="B16" s="2"/>
      <c r="C16" s="1"/>
      <c r="E16" s="30"/>
      <c r="G16" s="26"/>
      <c r="H16" s="26"/>
      <c r="I16" s="26"/>
    </row>
    <row r="17" spans="1:9" x14ac:dyDescent="0.25">
      <c r="A17" s="77" t="s">
        <v>52</v>
      </c>
      <c r="B17" s="77"/>
      <c r="C17" s="77"/>
      <c r="E17" s="31" t="s">
        <v>53</v>
      </c>
      <c r="G17" s="26"/>
      <c r="H17" s="26"/>
      <c r="I17" s="26"/>
    </row>
    <row r="18" spans="1:9" x14ac:dyDescent="0.25">
      <c r="B18" s="2"/>
      <c r="C18" s="1"/>
      <c r="E18" s="30"/>
      <c r="G18" s="26"/>
      <c r="H18" s="26"/>
      <c r="I18" s="26"/>
    </row>
    <row r="19" spans="1:9" x14ac:dyDescent="0.25">
      <c r="A19" s="78" t="s">
        <v>54</v>
      </c>
      <c r="B19" s="79"/>
      <c r="C19" s="80"/>
      <c r="E19" s="30"/>
      <c r="G19" s="26"/>
      <c r="H19" s="26"/>
      <c r="I19" s="26"/>
    </row>
    <row r="20" spans="1:9" x14ac:dyDescent="0.25">
      <c r="B20" s="2"/>
      <c r="C20" s="1"/>
      <c r="E20" s="30"/>
      <c r="G20" s="26"/>
      <c r="H20" s="26"/>
      <c r="I20" s="26"/>
    </row>
    <row r="21" spans="1:9" x14ac:dyDescent="0.25">
      <c r="A21" s="77" t="s">
        <v>52</v>
      </c>
      <c r="B21" s="77"/>
      <c r="C21" s="77"/>
      <c r="E21" s="31" t="s">
        <v>55</v>
      </c>
      <c r="G21" s="26"/>
      <c r="H21" s="26"/>
      <c r="I21" s="26"/>
    </row>
    <row r="23" spans="1:9" x14ac:dyDescent="0.25">
      <c r="A23" s="78" t="s">
        <v>12</v>
      </c>
      <c r="B23" s="79"/>
      <c r="C23" s="80"/>
    </row>
    <row r="24" spans="1:9" ht="15" customHeight="1" x14ac:dyDescent="0.25">
      <c r="A24" s="27"/>
      <c r="B24" s="27"/>
      <c r="C24" s="27"/>
      <c r="E24" s="82" t="s">
        <v>21</v>
      </c>
    </row>
    <row r="25" spans="1:9" ht="15" customHeight="1" x14ac:dyDescent="0.25">
      <c r="A25" s="77" t="s">
        <v>20</v>
      </c>
      <c r="B25" s="77"/>
      <c r="C25" s="77"/>
      <c r="E25" s="84"/>
    </row>
    <row r="27" spans="1:9" x14ac:dyDescent="0.25">
      <c r="A27" s="78" t="s">
        <v>13</v>
      </c>
      <c r="B27" s="79"/>
      <c r="C27" s="80"/>
    </row>
    <row r="28" spans="1:9" ht="15" customHeight="1" x14ac:dyDescent="0.25">
      <c r="E28" s="82" t="s">
        <v>22</v>
      </c>
    </row>
    <row r="29" spans="1:9" ht="15" customHeight="1" x14ac:dyDescent="0.25">
      <c r="A29" s="88" t="s">
        <v>45</v>
      </c>
      <c r="B29" s="88"/>
      <c r="C29" s="88"/>
      <c r="E29" s="84"/>
    </row>
    <row r="31" spans="1:9" x14ac:dyDescent="0.25">
      <c r="A31" s="78" t="s">
        <v>41</v>
      </c>
      <c r="B31" s="79"/>
      <c r="C31" s="80"/>
    </row>
    <row r="32" spans="1:9" x14ac:dyDescent="0.25">
      <c r="E32" s="82" t="s">
        <v>39</v>
      </c>
    </row>
    <row r="33" spans="1:9" x14ac:dyDescent="0.25">
      <c r="A33" s="77" t="s">
        <v>50</v>
      </c>
      <c r="B33" s="77"/>
      <c r="C33" s="77"/>
      <c r="E33" s="84"/>
    </row>
    <row r="35" spans="1:9" x14ac:dyDescent="0.25">
      <c r="A35" s="53" t="s">
        <v>57</v>
      </c>
      <c r="B35" s="85"/>
      <c r="C35" s="86"/>
    </row>
    <row r="36" spans="1:9" ht="15" customHeight="1" x14ac:dyDescent="0.25">
      <c r="E36" s="82" t="s">
        <v>58</v>
      </c>
    </row>
    <row r="37" spans="1:9" x14ac:dyDescent="0.25">
      <c r="A37" s="77" t="s">
        <v>49</v>
      </c>
      <c r="B37" s="77"/>
      <c r="C37" s="77"/>
      <c r="E37" s="83"/>
    </row>
    <row r="38" spans="1:9" x14ac:dyDescent="0.25">
      <c r="A38" s="32"/>
      <c r="B38" s="32"/>
      <c r="C38" s="32"/>
      <c r="E38" s="84"/>
    </row>
    <row r="40" spans="1:9" x14ac:dyDescent="0.25">
      <c r="A40" s="78" t="s">
        <v>19</v>
      </c>
      <c r="B40" s="79"/>
      <c r="C40" s="80"/>
    </row>
    <row r="41" spans="1:9" x14ac:dyDescent="0.25">
      <c r="E41" s="82" t="s">
        <v>43</v>
      </c>
    </row>
    <row r="42" spans="1:9" x14ac:dyDescent="0.25">
      <c r="A42" s="89" t="s">
        <v>44</v>
      </c>
      <c r="B42" s="89"/>
      <c r="C42" s="89"/>
      <c r="E42" s="83"/>
    </row>
    <row r="43" spans="1:9" x14ac:dyDescent="0.25">
      <c r="E43" s="84"/>
    </row>
    <row r="45" spans="1:9" x14ac:dyDescent="0.25">
      <c r="A45" s="53" t="s">
        <v>27</v>
      </c>
      <c r="B45" s="87"/>
      <c r="C45" s="54"/>
    </row>
    <row r="46" spans="1:9" x14ac:dyDescent="0.25">
      <c r="E46" s="82" t="s">
        <v>65</v>
      </c>
      <c r="I46" s="81"/>
    </row>
    <row r="47" spans="1:9" x14ac:dyDescent="0.25">
      <c r="A47" s="93" t="s">
        <v>48</v>
      </c>
      <c r="B47" s="93"/>
      <c r="C47" s="93"/>
      <c r="E47" s="83"/>
      <c r="I47" s="81"/>
    </row>
    <row r="48" spans="1:9" x14ac:dyDescent="0.25">
      <c r="E48" s="84"/>
    </row>
    <row r="51" spans="1:5" ht="18.75" x14ac:dyDescent="0.3">
      <c r="A51" s="92" t="s">
        <v>33</v>
      </c>
      <c r="B51" s="92"/>
      <c r="C51" s="92"/>
      <c r="D51" s="92"/>
      <c r="E51" s="92"/>
    </row>
    <row r="52" spans="1:5" ht="15.75" x14ac:dyDescent="0.25">
      <c r="A52" s="91" t="s">
        <v>34</v>
      </c>
      <c r="B52" s="91"/>
      <c r="C52" s="6" t="s">
        <v>8</v>
      </c>
    </row>
    <row r="53" spans="1:5" ht="15.75" x14ac:dyDescent="0.25">
      <c r="A53" s="91" t="s">
        <v>35</v>
      </c>
      <c r="B53" s="91"/>
      <c r="C53" s="20">
        <v>2</v>
      </c>
    </row>
    <row r="54" spans="1:5" ht="15.75" x14ac:dyDescent="0.25">
      <c r="A54" s="91" t="s">
        <v>37</v>
      </c>
      <c r="B54" s="91"/>
      <c r="C54" s="20" t="s">
        <v>38</v>
      </c>
    </row>
    <row r="55" spans="1:5" ht="15.75" x14ac:dyDescent="0.25">
      <c r="A55" s="91" t="s">
        <v>36</v>
      </c>
      <c r="B55" s="91"/>
      <c r="C55" s="46" t="s">
        <v>66</v>
      </c>
    </row>
    <row r="56" spans="1:5" x14ac:dyDescent="0.25">
      <c r="A56" s="90"/>
      <c r="B56" s="90"/>
    </row>
    <row r="57" spans="1:5" x14ac:dyDescent="0.25">
      <c r="A57" s="90"/>
      <c r="B57" s="90"/>
    </row>
  </sheetData>
  <mergeCells count="39">
    <mergeCell ref="A57:B57"/>
    <mergeCell ref="A54:B54"/>
    <mergeCell ref="E46:E48"/>
    <mergeCell ref="A53:B53"/>
    <mergeCell ref="A55:B55"/>
    <mergeCell ref="A56:B56"/>
    <mergeCell ref="A51:E51"/>
    <mergeCell ref="A52:B52"/>
    <mergeCell ref="A47:C47"/>
    <mergeCell ref="E28:E29"/>
    <mergeCell ref="A25:C25"/>
    <mergeCell ref="A42:C42"/>
    <mergeCell ref="E24:E25"/>
    <mergeCell ref="A40:C40"/>
    <mergeCell ref="I46:I47"/>
    <mergeCell ref="A23:C23"/>
    <mergeCell ref="A21:C21"/>
    <mergeCell ref="A27:C27"/>
    <mergeCell ref="A15:C15"/>
    <mergeCell ref="A17:C17"/>
    <mergeCell ref="A19:C19"/>
    <mergeCell ref="E36:E38"/>
    <mergeCell ref="A31:C31"/>
    <mergeCell ref="A35:C35"/>
    <mergeCell ref="E41:E43"/>
    <mergeCell ref="A45:C45"/>
    <mergeCell ref="E32:E33"/>
    <mergeCell ref="A37:C37"/>
    <mergeCell ref="A33:C33"/>
    <mergeCell ref="A29:C29"/>
    <mergeCell ref="A1:J1"/>
    <mergeCell ref="E3:J3"/>
    <mergeCell ref="E5:J7"/>
    <mergeCell ref="E8:J10"/>
    <mergeCell ref="E11:J13"/>
    <mergeCell ref="A5:C5"/>
    <mergeCell ref="A8:C8"/>
    <mergeCell ref="A11:C11"/>
    <mergeCell ref="A3:C3"/>
  </mergeCells>
  <pageMargins left="0.7" right="0.7" top="0.75" bottom="0.75" header="0.3" footer="0.3"/>
  <pageSetup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workbookViewId="0">
      <selection activeCell="C4" sqref="C4"/>
    </sheetView>
  </sheetViews>
  <sheetFormatPr defaultRowHeight="15" x14ac:dyDescent="0.25"/>
  <sheetData>
    <row r="1" spans="1:3" x14ac:dyDescent="0.25">
      <c r="A1" t="s">
        <v>29</v>
      </c>
      <c r="C1">
        <v>1</v>
      </c>
    </row>
    <row r="2" spans="1:3" x14ac:dyDescent="0.25">
      <c r="A2" t="s">
        <v>30</v>
      </c>
      <c r="C2">
        <v>2</v>
      </c>
    </row>
    <row r="3" spans="1:3" x14ac:dyDescent="0.25">
      <c r="A3" t="s">
        <v>31</v>
      </c>
      <c r="C3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Goat Data Sheet</vt:lpstr>
      <vt:lpstr>Standards</vt:lpstr>
      <vt:lpstr>Sheet3</vt:lpstr>
      <vt:lpstr>'Goat Data Sheet'!Print_Area</vt:lpstr>
      <vt:lpstr>Standards!Print_Area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Brink</dc:creator>
  <cp:lastModifiedBy>Dave Brink</cp:lastModifiedBy>
  <cp:lastPrinted>2020-06-25T22:08:14Z</cp:lastPrinted>
  <dcterms:created xsi:type="dcterms:W3CDTF">2013-08-30T18:48:06Z</dcterms:created>
  <dcterms:modified xsi:type="dcterms:W3CDTF">2023-07-31T19:32:17Z</dcterms:modified>
</cp:coreProperties>
</file>